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filterPrivacy="1" codeName="ThisWorkbook" defaultThemeVersion="166925"/>
  <xr:revisionPtr revIDLastSave="0" documentId="8_{1550535C-C3B6-4C87-9E0E-509B20AEF2F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orcamento" sheetId="1" r:id="rId1"/>
  </sheets>
  <definedNames>
    <definedName name="JR_PAGE_ANCHOR_0_1">orcamento!$A$1</definedName>
  </definedNames>
  <calcPr calcId="191029"/>
</workbook>
</file>

<file path=xl/calcChain.xml><?xml version="1.0" encoding="utf-8"?>
<calcChain xmlns="http://schemas.openxmlformats.org/spreadsheetml/2006/main">
  <c r="K54" i="1" l="1"/>
  <c r="J53" i="1"/>
  <c r="K53" i="1" s="1"/>
  <c r="K52" i="1" s="1"/>
  <c r="J51" i="1"/>
  <c r="K51" i="1" s="1"/>
  <c r="J50" i="1"/>
  <c r="K50" i="1" s="1"/>
  <c r="K49" i="1" s="1"/>
  <c r="J48" i="1"/>
  <c r="K48" i="1" s="1"/>
  <c r="K47" i="1" s="1"/>
  <c r="J45" i="1"/>
  <c r="K45" i="1" s="1"/>
  <c r="J46" i="1"/>
  <c r="K46" i="1" s="1"/>
  <c r="J44" i="1"/>
  <c r="K44" i="1" s="1"/>
  <c r="J42" i="1"/>
  <c r="K42" i="1" s="1"/>
  <c r="K41" i="1" s="1"/>
  <c r="J37" i="1"/>
  <c r="K37" i="1" s="1"/>
  <c r="J38" i="1"/>
  <c r="K38" i="1" s="1"/>
  <c r="J39" i="1"/>
  <c r="K39" i="1" s="1"/>
  <c r="J40" i="1"/>
  <c r="K40" i="1" s="1"/>
  <c r="J36" i="1"/>
  <c r="K36" i="1" s="1"/>
  <c r="J34" i="1"/>
  <c r="K34" i="1" s="1"/>
  <c r="K33" i="1" s="1"/>
  <c r="J32" i="1"/>
  <c r="K32" i="1" s="1"/>
  <c r="K31" i="1" s="1"/>
  <c r="J30" i="1"/>
  <c r="K30" i="1" s="1"/>
  <c r="J29" i="1"/>
  <c r="K29" i="1" s="1"/>
  <c r="J26" i="1"/>
  <c r="K26" i="1" s="1"/>
  <c r="J27" i="1"/>
  <c r="K27" i="1" s="1"/>
  <c r="J25" i="1"/>
  <c r="K25" i="1" s="1"/>
  <c r="J23" i="1"/>
  <c r="K23" i="1" s="1"/>
  <c r="J22" i="1"/>
  <c r="K22" i="1" s="1"/>
  <c r="K20" i="1"/>
  <c r="K19" i="1" s="1"/>
  <c r="J20" i="1"/>
  <c r="K18" i="1"/>
  <c r="K15" i="1"/>
  <c r="J16" i="1"/>
  <c r="K16" i="1" s="1"/>
  <c r="J17" i="1"/>
  <c r="K17" i="1" s="1"/>
  <c r="J18" i="1"/>
  <c r="J15" i="1"/>
  <c r="K10" i="1"/>
  <c r="K11" i="1"/>
  <c r="J9" i="1"/>
  <c r="K9" i="1" s="1"/>
  <c r="J10" i="1"/>
  <c r="J11" i="1"/>
  <c r="J12" i="1"/>
  <c r="K12" i="1" s="1"/>
  <c r="J13" i="1"/>
  <c r="K13" i="1" s="1"/>
  <c r="J8" i="1"/>
  <c r="K8" i="1" s="1"/>
  <c r="J6" i="1"/>
  <c r="K6" i="1" s="1"/>
  <c r="J5" i="1"/>
  <c r="K5" i="1" s="1"/>
  <c r="K28" i="1" l="1"/>
  <c r="K43" i="1"/>
  <c r="K35" i="1"/>
  <c r="K14" i="1"/>
  <c r="K4" i="1"/>
  <c r="K24" i="1"/>
  <c r="K21" i="1"/>
  <c r="K7" i="1"/>
  <c r="K56" i="1" l="1"/>
</calcChain>
</file>

<file path=xl/sharedStrings.xml><?xml version="1.0" encoding="utf-8"?>
<sst xmlns="http://schemas.openxmlformats.org/spreadsheetml/2006/main" count="220" uniqueCount="144">
  <si>
    <t>ITEM</t>
  </si>
  <si>
    <t>CÓDIGO</t>
  </si>
  <si>
    <t>DESCRIÇÃO</t>
  </si>
  <si>
    <t>FONTE</t>
  </si>
  <si>
    <t>UNIDADE</t>
  </si>
  <si>
    <t>QTD</t>
  </si>
  <si>
    <t>CUSTO DIRETO (R$)</t>
  </si>
  <si>
    <t>PREÇO
UNITÁRIO (R$)</t>
  </si>
  <si>
    <t>PREÇO
TOTAL (R$)</t>
  </si>
  <si>
    <t>MÃO DE OBRA</t>
  </si>
  <si>
    <t>MATERIAL</t>
  </si>
  <si>
    <t>BDI</t>
  </si>
  <si>
    <t>1</t>
  </si>
  <si>
    <t>SERVIÇOS PRELIMINARES</t>
  </si>
  <si>
    <t>1.1</t>
  </si>
  <si>
    <t>020202</t>
  </si>
  <si>
    <t>RASPAGEM E LIMPEZA MANUAL DO TERRENO</t>
  </si>
  <si>
    <t>GOINFRA CIVIL</t>
  </si>
  <si>
    <t>m2</t>
  </si>
  <si>
    <t>1.2</t>
  </si>
  <si>
    <t>020702</t>
  </si>
  <si>
    <t>LOCAÇÃO DE OBRAS DE PEQUENO PORTE COM CAVALETE, INCLUSO PINTURA (FACE INTERNA DO SARRAFO 10CM) E PIQUETE COM TESTEMUNHA</t>
  </si>
  <si>
    <t>2</t>
  </si>
  <si>
    <t>FUNDAÇÃO</t>
  </si>
  <si>
    <t>2.1</t>
  </si>
  <si>
    <t>060304</t>
  </si>
  <si>
    <t>ACO CA-50 A - 8,0 MM (5/16") - (OBRAS CIVIS)</t>
  </si>
  <si>
    <t>Kg</t>
  </si>
  <si>
    <t>2.2</t>
  </si>
  <si>
    <t>052014</t>
  </si>
  <si>
    <t>ACO CA-60 - 5,0 MM - (OBRAS CIVIS)</t>
  </si>
  <si>
    <t>2.3</t>
  </si>
  <si>
    <t>051055</t>
  </si>
  <si>
    <t>LANÇAMENTO/APLICAÇÃO/ADENSAMENTO MANUAL DE CONCRETO - (O.C.)</t>
  </si>
  <si>
    <t>m3</t>
  </si>
  <si>
    <t>2.4</t>
  </si>
  <si>
    <t>051030</t>
  </si>
  <si>
    <t>PREPARO COM BETONEIRA E TRANSPORTE MANUAL DE CONCRETO FCK=25 MPA</t>
  </si>
  <si>
    <t>2.5</t>
  </si>
  <si>
    <t>051009</t>
  </si>
  <si>
    <t>FORMA TABUA PINHO PARA FUNDACOES U=3V - (OBRAS CIVIS)</t>
  </si>
  <si>
    <t>2.6</t>
  </si>
  <si>
    <t>050301</t>
  </si>
  <si>
    <t>ESTACA A TRADO DIAM.25 CM SEM FERRO</t>
  </si>
  <si>
    <t>M</t>
  </si>
  <si>
    <t>3</t>
  </si>
  <si>
    <t>ESTRUTURA</t>
  </si>
  <si>
    <t>3.1</t>
  </si>
  <si>
    <t>3.2</t>
  </si>
  <si>
    <t>060314</t>
  </si>
  <si>
    <t>ACO CA - 60 - 5,0 MM - (OBRAS CIVIS)</t>
  </si>
  <si>
    <t>3.3</t>
  </si>
  <si>
    <t>060517</t>
  </si>
  <si>
    <t>3.4</t>
  </si>
  <si>
    <t>060801</t>
  </si>
  <si>
    <t>LANÇAMENTO/APLICAÇÃO/ADENSAMENTO MANUAL DE CONCRETO - (OBRAS CIVIS)</t>
  </si>
  <si>
    <t>4</t>
  </si>
  <si>
    <t>IMPERMEABLIZAÇÃO</t>
  </si>
  <si>
    <t>4.1</t>
  </si>
  <si>
    <t>120902</t>
  </si>
  <si>
    <t>IMPERMEABILIZACAO VIGAS BALDRAMES E=2,0 CM</t>
  </si>
  <si>
    <t>5</t>
  </si>
  <si>
    <t>ALVENARIA</t>
  </si>
  <si>
    <t>5.1</t>
  </si>
  <si>
    <t>100160</t>
  </si>
  <si>
    <t>ALVENARIA DE TIJOLO FURADO 1/2 VEZ 9X14X29 - 6 FUROS - ARG. (1CALH:4ARML+ 100KG DE CI/M3)</t>
  </si>
  <si>
    <t>5.2</t>
  </si>
  <si>
    <t>160403</t>
  </si>
  <si>
    <t>EMBOCAMENTO LATERAL (OITOES)</t>
  </si>
  <si>
    <t>m</t>
  </si>
  <si>
    <t>6</t>
  </si>
  <si>
    <t>REVESTIMENTO DE PAREDE</t>
  </si>
  <si>
    <t>6.1</t>
  </si>
  <si>
    <t>200101</t>
  </si>
  <si>
    <t>CHAPISCO COMUM</t>
  </si>
  <si>
    <t>6.2</t>
  </si>
  <si>
    <t>200500</t>
  </si>
  <si>
    <t>REBOCO PAULISTA A-7 (1 CALH,4 ARMLC)</t>
  </si>
  <si>
    <t>6.3</t>
  </si>
  <si>
    <t>220102</t>
  </si>
  <si>
    <t>PISO CONCRETO DESEMPENADO ESPESSURA = 5 CM 1:2,5:3,5</t>
  </si>
  <si>
    <t>7</t>
  </si>
  <si>
    <t>PINTURA</t>
  </si>
  <si>
    <t>7.1</t>
  </si>
  <si>
    <t>261302</t>
  </si>
  <si>
    <t>PINTURA LATEX DUAS DEMAOS COM SELADOR</t>
  </si>
  <si>
    <t>7.2</t>
  </si>
  <si>
    <t>261602</t>
  </si>
  <si>
    <t>PINTURA TINTA ESMALTE PARA ESQUADRIAS DE FERRO C FUNDO ANTICORROSIVO</t>
  </si>
  <si>
    <t>8</t>
  </si>
  <si>
    <t>ESQUADRIA METÁLICA</t>
  </si>
  <si>
    <t>8.1</t>
  </si>
  <si>
    <t>180308</t>
  </si>
  <si>
    <t>PORTÃO DE ABRIR DE 02 FOLHAS EM CHAPA 14 / GRADE DE FERRO PT-7 C/ FERRAGENS</t>
  </si>
  <si>
    <t>9</t>
  </si>
  <si>
    <t>DIVERSOS</t>
  </si>
  <si>
    <t>9.1</t>
  </si>
  <si>
    <t>105126</t>
  </si>
  <si>
    <t>INSTALAÇÃO DE CONCERTINA SIMPLES, ESPIRAL DE 300 MM. AF_03/2024</t>
  </si>
  <si>
    <t>SINAPI</t>
  </si>
  <si>
    <t>10</t>
  </si>
  <si>
    <t>FUNDAÇAO CONSTRUÇÃO DA SALA DO ARQUIVO</t>
  </si>
  <si>
    <t>10.1</t>
  </si>
  <si>
    <t>10.2</t>
  </si>
  <si>
    <t>060192</t>
  </si>
  <si>
    <t>FORMA DE TABUA CINTA/PILAR SOBRE/ENTRE ALVENARIA U=8 VEZES</t>
  </si>
  <si>
    <t>10.3</t>
  </si>
  <si>
    <t>10.4</t>
  </si>
  <si>
    <t>10.5</t>
  </si>
  <si>
    <t>11</t>
  </si>
  <si>
    <t>ALVENARIA CONSTRUÇÃO SALA DO ARQUIVO</t>
  </si>
  <si>
    <t>11.1</t>
  </si>
  <si>
    <t>100102</t>
  </si>
  <si>
    <t>ALVENARIA DE TIJOLO COMUM 1/2 VEZ - ARGAMASSA (1CI : 2CH : 8ARML)</t>
  </si>
  <si>
    <t>12</t>
  </si>
  <si>
    <t>REVESTIMENTO DE PAREDE SALA DO ARQUIVO</t>
  </si>
  <si>
    <t>12.1</t>
  </si>
  <si>
    <t>200403</t>
  </si>
  <si>
    <t>REBOCO (1 CALH:4 ARFC+100kgCI/M3)</t>
  </si>
  <si>
    <t>12.2</t>
  </si>
  <si>
    <t>12.3</t>
  </si>
  <si>
    <t>261000</t>
  </si>
  <si>
    <t>PINTURA LATEX ACRILICA 2 DEMAOS C/SELADOR</t>
  </si>
  <si>
    <t>13</t>
  </si>
  <si>
    <t>FORRO DE PVC SALA ARQUIVO</t>
  </si>
  <si>
    <t>13.1</t>
  </si>
  <si>
    <t>210462</t>
  </si>
  <si>
    <t>FORRO DE PVC COM ESTRUTURA EM METALON PINTADA COM TINTA EPOXI MASTIC DUPLA FUNÇÃO</t>
  </si>
  <si>
    <t>14</t>
  </si>
  <si>
    <t>ESQUADRIAS METALICA SALA DO ARQUIVO</t>
  </si>
  <si>
    <t>14.1</t>
  </si>
  <si>
    <t>180491</t>
  </si>
  <si>
    <t>PORTA DE ABRIR DE 01 FOLHA EM CHAPA METÁLICA PF-1B C/FERRAGENS</t>
  </si>
  <si>
    <t>14.2</t>
  </si>
  <si>
    <t>180403</t>
  </si>
  <si>
    <t>JANELA MAXIM AR CHAPA/VIDRO J1/J2/J7/J15 C/FERRAGENS</t>
  </si>
  <si>
    <t>15</t>
  </si>
  <si>
    <t>PINTURA SALA DO ARQUIVO</t>
  </si>
  <si>
    <t>15.1</t>
  </si>
  <si>
    <t>261703</t>
  </si>
  <si>
    <t>PINTURA TINTA POLIESPORTIVA - 2 DEMÃOS (PISOS E CIMENTADOS)</t>
  </si>
  <si>
    <t>VALOR BDI TOTAL:</t>
  </si>
  <si>
    <t>VALOR ORÇAMENTO:</t>
  </si>
  <si>
    <t>VALOR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</si>
</sst>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R\$\ #,##0.00"/>
    <numFmt numFmtId="166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b/>
      <sz val="5"/>
      <color rgb="FF000000"/>
      <name val="Arial"/>
      <family val="2"/>
    </font>
    <font>
      <sz val="6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5" borderId="2" xfId="0" applyFont="1" applyFill="1" applyBorder="1" applyAlignment="1">
      <alignment horizontal="left" vertical="center" wrapText="1"/>
    </xf>
    <xf numFmtId="0" fontId="3" fillId="7" borderId="2" xfId="0" applyFont="1" applyFill="1" applyBorder="1" applyAlignment="1">
      <alignment horizontal="left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0" fillId="11" borderId="0" xfId="0" applyFill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3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left" vertical="center" wrapText="1"/>
    </xf>
    <xf numFmtId="0" fontId="2" fillId="12" borderId="2" xfId="0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2" fontId="1" fillId="3" borderId="2" xfId="0" applyNumberFormat="1" applyFont="1" applyFill="1" applyBorder="1" applyAlignment="1">
      <alignment horizontal="center" vertical="center" wrapText="1"/>
    </xf>
    <xf numFmtId="2" fontId="3" fillId="9" borderId="2" xfId="0" applyNumberFormat="1" applyFont="1" applyFill="1" applyBorder="1" applyAlignment="1">
      <alignment horizontal="center" vertical="center" wrapText="1"/>
    </xf>
    <xf numFmtId="2" fontId="0" fillId="11" borderId="0" xfId="0" applyNumberFormat="1" applyFill="1" applyAlignment="1" applyProtection="1">
      <alignment horizontal="center" wrapText="1"/>
      <protection locked="0"/>
    </xf>
    <xf numFmtId="2" fontId="0" fillId="0" borderId="0" xfId="0" applyNumberFormat="1" applyAlignment="1">
      <alignment horizontal="center"/>
    </xf>
    <xf numFmtId="166" fontId="2" fillId="4" borderId="2" xfId="0" applyNumberFormat="1" applyFont="1" applyFill="1" applyBorder="1" applyAlignment="1">
      <alignment horizontal="center" vertical="center" wrapText="1"/>
    </xf>
    <xf numFmtId="166" fontId="3" fillId="10" borderId="2" xfId="0" applyNumberFormat="1" applyFont="1" applyFill="1" applyBorder="1" applyAlignment="1">
      <alignment horizontal="center" vertical="center" wrapText="1"/>
    </xf>
    <xf numFmtId="166" fontId="0" fillId="11" borderId="0" xfId="0" applyNumberFormat="1" applyFill="1" applyAlignment="1" applyProtection="1">
      <alignment horizontal="center" wrapText="1"/>
      <protection locked="0"/>
    </xf>
    <xf numFmtId="166" fontId="0" fillId="0" borderId="0" xfId="0" applyNumberFormat="1" applyAlignment="1">
      <alignment horizontal="center"/>
    </xf>
    <xf numFmtId="164" fontId="3" fillId="10" borderId="2" xfId="0" applyNumberFormat="1" applyFont="1" applyFill="1" applyBorder="1" applyAlignment="1">
      <alignment horizontal="center" vertical="center" wrapText="1"/>
    </xf>
    <xf numFmtId="166" fontId="2" fillId="4" borderId="2" xfId="0" applyNumberFormat="1" applyFont="1" applyFill="1" applyBorder="1" applyAlignment="1">
      <alignment horizontal="center" vertical="center" wrapText="1"/>
    </xf>
    <xf numFmtId="164" fontId="1" fillId="6" borderId="2" xfId="0" applyNumberFormat="1" applyFont="1" applyFill="1" applyBorder="1" applyAlignment="1">
      <alignment horizontal="center" vertical="center" wrapText="1"/>
    </xf>
    <xf numFmtId="166" fontId="3" fillId="0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666750</xdr:colOff>
      <xdr:row>1</xdr:row>
      <xdr:rowOff>0</xdr:rowOff>
    </xdr:to>
    <xdr:pic>
      <xdr:nvPicPr>
        <xdr:cNvPr id="1162528894" name="Picture">
          <a:extLst>
            <a:ext uri="{FF2B5EF4-FFF2-40B4-BE49-F238E27FC236}">
              <a16:creationId xmlns:a16="http://schemas.microsoft.com/office/drawing/2014/main" id="{00000000-0008-0000-0000-00007EC84A4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56"/>
  <sheetViews>
    <sheetView showGridLines="0" tabSelected="1" topLeftCell="A46" workbookViewId="0">
      <selection activeCell="H60" sqref="H60"/>
    </sheetView>
  </sheetViews>
  <sheetFormatPr defaultRowHeight="15" x14ac:dyDescent="0.25"/>
  <cols>
    <col min="1" max="1" width="7" customWidth="1"/>
    <col min="2" max="2" width="8.28515625" customWidth="1"/>
    <col min="3" max="3" width="55.85546875" bestFit="1"/>
    <col min="4" max="5" width="6.7109375" customWidth="1"/>
    <col min="6" max="6" width="8.28515625" style="13" customWidth="1"/>
    <col min="7" max="9" width="7.42578125" style="17" customWidth="1"/>
    <col min="10" max="10" width="8.28515625" style="17" customWidth="1"/>
    <col min="11" max="11" width="10.7109375" style="9" bestFit="1" customWidth="1"/>
  </cols>
  <sheetData>
    <row r="1" spans="1:11" ht="81" customHeight="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12.95" customHeight="1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10" t="s">
        <v>5</v>
      </c>
      <c r="G2" s="6" t="s">
        <v>6</v>
      </c>
      <c r="H2" s="6"/>
      <c r="I2" s="6"/>
      <c r="J2" s="19" t="s">
        <v>7</v>
      </c>
      <c r="K2" s="6" t="s">
        <v>8</v>
      </c>
    </row>
    <row r="3" spans="1:11" ht="12" customHeight="1" x14ac:dyDescent="0.25">
      <c r="A3" s="6"/>
      <c r="B3" s="6"/>
      <c r="C3" s="6"/>
      <c r="D3" s="6"/>
      <c r="E3" s="6"/>
      <c r="F3" s="10"/>
      <c r="G3" s="14" t="s">
        <v>9</v>
      </c>
      <c r="H3" s="14" t="s">
        <v>10</v>
      </c>
      <c r="I3" s="14" t="s">
        <v>11</v>
      </c>
      <c r="J3" s="19"/>
      <c r="K3" s="6"/>
    </row>
    <row r="4" spans="1:11" ht="15" customHeight="1" x14ac:dyDescent="0.25">
      <c r="A4" s="1" t="s">
        <v>12</v>
      </c>
      <c r="B4" s="7" t="s">
        <v>13</v>
      </c>
      <c r="C4" s="7"/>
      <c r="D4" s="7"/>
      <c r="E4" s="7"/>
      <c r="F4" s="7"/>
      <c r="G4" s="7"/>
      <c r="H4" s="7"/>
      <c r="I4" s="7"/>
      <c r="J4" s="7"/>
      <c r="K4" s="20">
        <f>SUM(K5:K6)</f>
        <v>94.000519999999995</v>
      </c>
    </row>
    <row r="5" spans="1:11" ht="16.5" x14ac:dyDescent="0.25">
      <c r="A5" s="2" t="s">
        <v>14</v>
      </c>
      <c r="B5" s="3" t="s">
        <v>15</v>
      </c>
      <c r="C5" s="2" t="s">
        <v>16</v>
      </c>
      <c r="D5" s="3" t="s">
        <v>17</v>
      </c>
      <c r="E5" s="3" t="s">
        <v>18</v>
      </c>
      <c r="F5" s="11">
        <v>7.88</v>
      </c>
      <c r="G5" s="15">
        <v>3.72</v>
      </c>
      <c r="H5" s="15">
        <v>0</v>
      </c>
      <c r="I5" s="15">
        <v>0.85899999999999999</v>
      </c>
      <c r="J5" s="15">
        <f>G5+H5+I5</f>
        <v>4.5790000000000006</v>
      </c>
      <c r="K5" s="18">
        <f>F5*J5</f>
        <v>36.082520000000002</v>
      </c>
    </row>
    <row r="6" spans="1:11" ht="16.5" x14ac:dyDescent="0.25">
      <c r="A6" s="2" t="s">
        <v>19</v>
      </c>
      <c r="B6" s="3" t="s">
        <v>20</v>
      </c>
      <c r="C6" s="2" t="s">
        <v>21</v>
      </c>
      <c r="D6" s="3" t="s">
        <v>17</v>
      </c>
      <c r="E6" s="3" t="s">
        <v>18</v>
      </c>
      <c r="F6" s="11">
        <v>7.88</v>
      </c>
      <c r="G6" s="15">
        <v>2.0099999999999998</v>
      </c>
      <c r="H6" s="15">
        <v>3.95</v>
      </c>
      <c r="I6" s="15">
        <v>1.39</v>
      </c>
      <c r="J6" s="15">
        <f>G6+H6+I6</f>
        <v>7.35</v>
      </c>
      <c r="K6" s="18">
        <f>F6*J6</f>
        <v>57.917999999999999</v>
      </c>
    </row>
    <row r="7" spans="1:11" ht="15" customHeight="1" x14ac:dyDescent="0.25">
      <c r="A7" s="1" t="s">
        <v>22</v>
      </c>
      <c r="B7" s="7" t="s">
        <v>23</v>
      </c>
      <c r="C7" s="7"/>
      <c r="D7" s="7"/>
      <c r="E7" s="7"/>
      <c r="F7" s="7"/>
      <c r="G7" s="7"/>
      <c r="H7" s="7"/>
      <c r="I7" s="7"/>
      <c r="J7" s="7"/>
      <c r="K7" s="20">
        <f>SUM(K8:K13)</f>
        <v>8364.3882900000008</v>
      </c>
    </row>
    <row r="8" spans="1:11" ht="16.5" x14ac:dyDescent="0.25">
      <c r="A8" s="2" t="s">
        <v>24</v>
      </c>
      <c r="B8" s="3" t="s">
        <v>25</v>
      </c>
      <c r="C8" s="2" t="s">
        <v>26</v>
      </c>
      <c r="D8" s="3" t="s">
        <v>17</v>
      </c>
      <c r="E8" s="3" t="s">
        <v>27</v>
      </c>
      <c r="F8" s="11">
        <v>128.839</v>
      </c>
      <c r="G8" s="15">
        <v>3.75</v>
      </c>
      <c r="H8" s="15">
        <v>7.94</v>
      </c>
      <c r="I8" s="15">
        <v>2.72</v>
      </c>
      <c r="J8" s="15">
        <f>G8+H8+I8</f>
        <v>14.410000000000002</v>
      </c>
      <c r="K8" s="18">
        <f>F8*J8</f>
        <v>1856.5699900000002</v>
      </c>
    </row>
    <row r="9" spans="1:11" ht="16.5" x14ac:dyDescent="0.25">
      <c r="A9" s="2" t="s">
        <v>28</v>
      </c>
      <c r="B9" s="3" t="s">
        <v>29</v>
      </c>
      <c r="C9" s="2" t="s">
        <v>30</v>
      </c>
      <c r="D9" s="3" t="s">
        <v>17</v>
      </c>
      <c r="E9" s="3" t="s">
        <v>27</v>
      </c>
      <c r="F9" s="11">
        <v>41.7</v>
      </c>
      <c r="G9" s="15">
        <v>3.27</v>
      </c>
      <c r="H9" s="15">
        <v>9.06</v>
      </c>
      <c r="I9" s="15">
        <v>2.87</v>
      </c>
      <c r="J9" s="15">
        <f t="shared" ref="J9:J13" si="0">G9+H9+I9</f>
        <v>15.2</v>
      </c>
      <c r="K9" s="18">
        <f t="shared" ref="K9:K13" si="1">F9*J9</f>
        <v>633.84</v>
      </c>
    </row>
    <row r="10" spans="1:11" ht="16.5" x14ac:dyDescent="0.25">
      <c r="A10" s="2" t="s">
        <v>31</v>
      </c>
      <c r="B10" s="3" t="s">
        <v>32</v>
      </c>
      <c r="C10" s="2" t="s">
        <v>33</v>
      </c>
      <c r="D10" s="3" t="s">
        <v>17</v>
      </c>
      <c r="E10" s="3" t="s">
        <v>34</v>
      </c>
      <c r="F10" s="11">
        <v>1.82</v>
      </c>
      <c r="G10" s="15">
        <v>63.89</v>
      </c>
      <c r="H10" s="15">
        <v>0</v>
      </c>
      <c r="I10" s="15">
        <v>14.91</v>
      </c>
      <c r="J10" s="15">
        <f t="shared" si="0"/>
        <v>78.8</v>
      </c>
      <c r="K10" s="18">
        <f t="shared" si="1"/>
        <v>143.416</v>
      </c>
    </row>
    <row r="11" spans="1:11" ht="16.5" x14ac:dyDescent="0.25">
      <c r="A11" s="2" t="s">
        <v>35</v>
      </c>
      <c r="B11" s="3" t="s">
        <v>36</v>
      </c>
      <c r="C11" s="2" t="s">
        <v>37</v>
      </c>
      <c r="D11" s="3" t="s">
        <v>17</v>
      </c>
      <c r="E11" s="3" t="s">
        <v>34</v>
      </c>
      <c r="F11" s="11">
        <v>1.82</v>
      </c>
      <c r="G11" s="15">
        <v>109.79</v>
      </c>
      <c r="H11" s="15">
        <v>448.54</v>
      </c>
      <c r="I11" s="15">
        <v>130.31</v>
      </c>
      <c r="J11" s="15">
        <f t="shared" si="0"/>
        <v>688.6400000000001</v>
      </c>
      <c r="K11" s="18">
        <f t="shared" si="1"/>
        <v>1253.3248000000003</v>
      </c>
    </row>
    <row r="12" spans="1:11" ht="16.5" x14ac:dyDescent="0.25">
      <c r="A12" s="2" t="s">
        <v>38</v>
      </c>
      <c r="B12" s="3" t="s">
        <v>39</v>
      </c>
      <c r="C12" s="2" t="s">
        <v>40</v>
      </c>
      <c r="D12" s="3" t="s">
        <v>17</v>
      </c>
      <c r="E12" s="3" t="s">
        <v>18</v>
      </c>
      <c r="F12" s="11">
        <v>12.13</v>
      </c>
      <c r="G12" s="15">
        <v>61.04</v>
      </c>
      <c r="H12" s="15">
        <v>28.56</v>
      </c>
      <c r="I12" s="15">
        <v>20.91</v>
      </c>
      <c r="J12" s="15">
        <f t="shared" si="0"/>
        <v>110.50999999999999</v>
      </c>
      <c r="K12" s="18">
        <f t="shared" si="1"/>
        <v>1340.4863</v>
      </c>
    </row>
    <row r="13" spans="1:11" ht="16.5" x14ac:dyDescent="0.25">
      <c r="A13" s="2" t="s">
        <v>41</v>
      </c>
      <c r="B13" s="3" t="s">
        <v>42</v>
      </c>
      <c r="C13" s="2" t="s">
        <v>43</v>
      </c>
      <c r="D13" s="3" t="s">
        <v>17</v>
      </c>
      <c r="E13" s="3" t="s">
        <v>44</v>
      </c>
      <c r="F13" s="11">
        <v>44</v>
      </c>
      <c r="G13" s="15">
        <v>35.3598</v>
      </c>
      <c r="H13" s="15">
        <v>22.44</v>
      </c>
      <c r="I13" s="15">
        <v>13.49</v>
      </c>
      <c r="J13" s="15">
        <f t="shared" si="0"/>
        <v>71.2898</v>
      </c>
      <c r="K13" s="18">
        <f t="shared" si="1"/>
        <v>3136.7512000000002</v>
      </c>
    </row>
    <row r="14" spans="1:11" ht="15" customHeight="1" x14ac:dyDescent="0.25">
      <c r="A14" s="1" t="s">
        <v>45</v>
      </c>
      <c r="B14" s="7" t="s">
        <v>46</v>
      </c>
      <c r="C14" s="7"/>
      <c r="D14" s="7"/>
      <c r="E14" s="7"/>
      <c r="F14" s="7"/>
      <c r="G14" s="7"/>
      <c r="H14" s="7"/>
      <c r="I14" s="7"/>
      <c r="J14" s="7"/>
      <c r="K14" s="20">
        <f>SUM(K15:K18)</f>
        <v>2302.4714900000004</v>
      </c>
    </row>
    <row r="15" spans="1:11" ht="16.5" x14ac:dyDescent="0.25">
      <c r="A15" s="2" t="s">
        <v>47</v>
      </c>
      <c r="B15" s="3" t="s">
        <v>25</v>
      </c>
      <c r="C15" s="2" t="s">
        <v>26</v>
      </c>
      <c r="D15" s="3" t="s">
        <v>17</v>
      </c>
      <c r="E15" s="3" t="s">
        <v>27</v>
      </c>
      <c r="F15" s="11">
        <v>72.989000000000004</v>
      </c>
      <c r="G15" s="15">
        <v>3.75</v>
      </c>
      <c r="H15" s="15">
        <v>7.94</v>
      </c>
      <c r="I15" s="15">
        <v>2.72</v>
      </c>
      <c r="J15" s="15">
        <f>G15+H15+I15</f>
        <v>14.410000000000002</v>
      </c>
      <c r="K15" s="18">
        <f>F15*J15</f>
        <v>1051.7714900000003</v>
      </c>
    </row>
    <row r="16" spans="1:11" ht="16.5" x14ac:dyDescent="0.25">
      <c r="A16" s="2" t="s">
        <v>48</v>
      </c>
      <c r="B16" s="3" t="s">
        <v>49</v>
      </c>
      <c r="C16" s="2" t="s">
        <v>50</v>
      </c>
      <c r="D16" s="3" t="s">
        <v>17</v>
      </c>
      <c r="E16" s="3" t="s">
        <v>27</v>
      </c>
      <c r="F16" s="11">
        <v>24.22</v>
      </c>
      <c r="G16" s="15">
        <v>3.27</v>
      </c>
      <c r="H16" s="15">
        <v>9.06</v>
      </c>
      <c r="I16" s="15">
        <v>2.87</v>
      </c>
      <c r="J16" s="15">
        <f t="shared" ref="J16:J18" si="2">G16+H16+I16</f>
        <v>15.2</v>
      </c>
      <c r="K16" s="18">
        <f t="shared" ref="K16:K18" si="3">F16*J16</f>
        <v>368.14399999999995</v>
      </c>
    </row>
    <row r="17" spans="1:11" ht="16.5" x14ac:dyDescent="0.25">
      <c r="A17" s="2" t="s">
        <v>51</v>
      </c>
      <c r="B17" s="3" t="s">
        <v>52</v>
      </c>
      <c r="C17" s="2" t="s">
        <v>37</v>
      </c>
      <c r="D17" s="3" t="s">
        <v>17</v>
      </c>
      <c r="E17" s="3" t="s">
        <v>34</v>
      </c>
      <c r="F17" s="11">
        <v>1.1499999999999999</v>
      </c>
      <c r="G17" s="15">
        <v>109.79</v>
      </c>
      <c r="H17" s="15">
        <v>448.54</v>
      </c>
      <c r="I17" s="15">
        <v>130.31</v>
      </c>
      <c r="J17" s="15">
        <f t="shared" si="2"/>
        <v>688.6400000000001</v>
      </c>
      <c r="K17" s="18">
        <f t="shared" si="3"/>
        <v>791.93600000000004</v>
      </c>
    </row>
    <row r="18" spans="1:11" ht="16.5" x14ac:dyDescent="0.25">
      <c r="A18" s="2" t="s">
        <v>53</v>
      </c>
      <c r="B18" s="3" t="s">
        <v>54</v>
      </c>
      <c r="C18" s="2" t="s">
        <v>55</v>
      </c>
      <c r="D18" s="3" t="s">
        <v>17</v>
      </c>
      <c r="E18" s="3" t="s">
        <v>34</v>
      </c>
      <c r="F18" s="11">
        <v>1.1499999999999999</v>
      </c>
      <c r="G18" s="15">
        <v>63.89</v>
      </c>
      <c r="H18" s="15">
        <v>0</v>
      </c>
      <c r="I18" s="15">
        <v>14.91</v>
      </c>
      <c r="J18" s="15">
        <f t="shared" si="2"/>
        <v>78.8</v>
      </c>
      <c r="K18" s="18">
        <f t="shared" si="3"/>
        <v>90.61999999999999</v>
      </c>
    </row>
    <row r="19" spans="1:11" ht="15" customHeight="1" x14ac:dyDescent="0.25">
      <c r="A19" s="1" t="s">
        <v>56</v>
      </c>
      <c r="B19" s="7" t="s">
        <v>57</v>
      </c>
      <c r="C19" s="7"/>
      <c r="D19" s="7"/>
      <c r="E19" s="7"/>
      <c r="F19" s="7"/>
      <c r="G19" s="7"/>
      <c r="H19" s="7"/>
      <c r="I19" s="7"/>
      <c r="J19" s="7"/>
      <c r="K19" s="20">
        <f>K20</f>
        <v>1449.2125249999999</v>
      </c>
    </row>
    <row r="20" spans="1:11" ht="16.5" x14ac:dyDescent="0.25">
      <c r="A20" s="2" t="s">
        <v>58</v>
      </c>
      <c r="B20" s="3" t="s">
        <v>59</v>
      </c>
      <c r="C20" s="2" t="s">
        <v>60</v>
      </c>
      <c r="D20" s="3" t="s">
        <v>17</v>
      </c>
      <c r="E20" s="3" t="s">
        <v>18</v>
      </c>
      <c r="F20" s="11">
        <v>29.129899999999999</v>
      </c>
      <c r="G20" s="15">
        <v>27.45</v>
      </c>
      <c r="H20" s="15">
        <v>12.89</v>
      </c>
      <c r="I20" s="15">
        <v>9.41</v>
      </c>
      <c r="J20" s="15">
        <f>G20+H20+I20</f>
        <v>49.75</v>
      </c>
      <c r="K20" s="18">
        <f>F20*J20</f>
        <v>1449.2125249999999</v>
      </c>
    </row>
    <row r="21" spans="1:11" ht="15" customHeight="1" x14ac:dyDescent="0.25">
      <c r="A21" s="1" t="s">
        <v>61</v>
      </c>
      <c r="B21" s="7" t="s">
        <v>62</v>
      </c>
      <c r="C21" s="7"/>
      <c r="D21" s="7"/>
      <c r="E21" s="7"/>
      <c r="F21" s="7"/>
      <c r="G21" s="7"/>
      <c r="H21" s="7"/>
      <c r="I21" s="7"/>
      <c r="J21" s="7"/>
      <c r="K21" s="20">
        <f>SUM(K22:K23)</f>
        <v>7695.4972899999993</v>
      </c>
    </row>
    <row r="22" spans="1:11" ht="16.5" x14ac:dyDescent="0.25">
      <c r="A22" s="2" t="s">
        <v>63</v>
      </c>
      <c r="B22" s="3" t="s">
        <v>64</v>
      </c>
      <c r="C22" s="2" t="s">
        <v>65</v>
      </c>
      <c r="D22" s="3" t="s">
        <v>17</v>
      </c>
      <c r="E22" s="3" t="s">
        <v>18</v>
      </c>
      <c r="F22" s="11">
        <v>87.1</v>
      </c>
      <c r="G22" s="15">
        <v>35.709899999999998</v>
      </c>
      <c r="H22" s="15">
        <v>27.62</v>
      </c>
      <c r="I22" s="15">
        <v>14.78</v>
      </c>
      <c r="J22" s="15">
        <f>G22+H22+I22</f>
        <v>78.109899999999996</v>
      </c>
      <c r="K22" s="18">
        <f>F22*J22</f>
        <v>6803.3722899999993</v>
      </c>
    </row>
    <row r="23" spans="1:11" ht="16.5" x14ac:dyDescent="0.25">
      <c r="A23" s="2" t="s">
        <v>66</v>
      </c>
      <c r="B23" s="3" t="s">
        <v>67</v>
      </c>
      <c r="C23" s="2" t="s">
        <v>68</v>
      </c>
      <c r="D23" s="3" t="s">
        <v>17</v>
      </c>
      <c r="E23" s="3" t="s">
        <v>69</v>
      </c>
      <c r="F23" s="11">
        <v>30.5</v>
      </c>
      <c r="G23" s="15">
        <v>13.71</v>
      </c>
      <c r="H23" s="15">
        <v>10.01</v>
      </c>
      <c r="I23" s="15">
        <v>5.53</v>
      </c>
      <c r="J23" s="15">
        <f>G23+H23+I23</f>
        <v>29.25</v>
      </c>
      <c r="K23" s="18">
        <f>F23*J23</f>
        <v>892.125</v>
      </c>
    </row>
    <row r="24" spans="1:11" ht="15" customHeight="1" x14ac:dyDescent="0.25">
      <c r="A24" s="1" t="s">
        <v>70</v>
      </c>
      <c r="B24" s="7" t="s">
        <v>71</v>
      </c>
      <c r="C24" s="7"/>
      <c r="D24" s="7"/>
      <c r="E24" s="7"/>
      <c r="F24" s="7"/>
      <c r="G24" s="7"/>
      <c r="H24" s="7"/>
      <c r="I24" s="7"/>
      <c r="J24" s="7"/>
      <c r="K24" s="20">
        <f>SUM(K25:K27)</f>
        <v>4688.5494499999995</v>
      </c>
    </row>
    <row r="25" spans="1:11" ht="16.5" x14ac:dyDescent="0.25">
      <c r="A25" s="2" t="s">
        <v>72</v>
      </c>
      <c r="B25" s="3" t="s">
        <v>73</v>
      </c>
      <c r="C25" s="2" t="s">
        <v>74</v>
      </c>
      <c r="D25" s="3" t="s">
        <v>17</v>
      </c>
      <c r="E25" s="3" t="s">
        <v>18</v>
      </c>
      <c r="F25" s="11">
        <v>174.2</v>
      </c>
      <c r="G25" s="15">
        <v>4.42</v>
      </c>
      <c r="H25" s="15">
        <v>2.35</v>
      </c>
      <c r="I25" s="15">
        <v>1.58</v>
      </c>
      <c r="J25" s="21">
        <f>G25+H25+I25</f>
        <v>8.35</v>
      </c>
      <c r="K25" s="18">
        <f>F25*J25</f>
        <v>1454.57</v>
      </c>
    </row>
    <row r="26" spans="1:11" ht="16.5" x14ac:dyDescent="0.25">
      <c r="A26" s="2" t="s">
        <v>75</v>
      </c>
      <c r="B26" s="3" t="s">
        <v>76</v>
      </c>
      <c r="C26" s="2" t="s">
        <v>77</v>
      </c>
      <c r="D26" s="3" t="s">
        <v>17</v>
      </c>
      <c r="E26" s="3" t="s">
        <v>18</v>
      </c>
      <c r="F26" s="11">
        <v>23.1</v>
      </c>
      <c r="G26" s="15">
        <v>24.4895</v>
      </c>
      <c r="H26" s="15">
        <v>9.07</v>
      </c>
      <c r="I26" s="15">
        <v>7.83</v>
      </c>
      <c r="J26" s="21">
        <f t="shared" ref="J26:J53" si="4">G26+H26+I26</f>
        <v>41.389499999999998</v>
      </c>
      <c r="K26" s="18">
        <f t="shared" ref="K26:K27" si="5">F26*J26</f>
        <v>956.09744999999998</v>
      </c>
    </row>
    <row r="27" spans="1:11" ht="16.5" x14ac:dyDescent="0.25">
      <c r="A27" s="2" t="s">
        <v>78</v>
      </c>
      <c r="B27" s="3" t="s">
        <v>79</v>
      </c>
      <c r="C27" s="2" t="s">
        <v>80</v>
      </c>
      <c r="D27" s="3" t="s">
        <v>17</v>
      </c>
      <c r="E27" s="3" t="s">
        <v>18</v>
      </c>
      <c r="F27" s="11">
        <v>46.87</v>
      </c>
      <c r="G27" s="15">
        <v>16.98</v>
      </c>
      <c r="H27" s="15">
        <v>22.43</v>
      </c>
      <c r="I27" s="15">
        <v>9.19</v>
      </c>
      <c r="J27" s="21">
        <f t="shared" si="4"/>
        <v>48.599999999999994</v>
      </c>
      <c r="K27" s="18">
        <f t="shared" si="5"/>
        <v>2277.8819999999996</v>
      </c>
    </row>
    <row r="28" spans="1:11" ht="15" customHeight="1" x14ac:dyDescent="0.25">
      <c r="A28" s="1" t="s">
        <v>81</v>
      </c>
      <c r="B28" s="7" t="s">
        <v>82</v>
      </c>
      <c r="C28" s="7"/>
      <c r="D28" s="7"/>
      <c r="E28" s="7"/>
      <c r="F28" s="7"/>
      <c r="G28" s="7"/>
      <c r="H28" s="7"/>
      <c r="I28" s="7"/>
      <c r="J28" s="7"/>
      <c r="K28" s="20">
        <f>SUM(K29:K30)</f>
        <v>1146.56745</v>
      </c>
    </row>
    <row r="29" spans="1:11" ht="16.5" x14ac:dyDescent="0.25">
      <c r="A29" s="2" t="s">
        <v>83</v>
      </c>
      <c r="B29" s="3" t="s">
        <v>84</v>
      </c>
      <c r="C29" s="2" t="s">
        <v>85</v>
      </c>
      <c r="D29" s="3" t="s">
        <v>17</v>
      </c>
      <c r="E29" s="3" t="s">
        <v>18</v>
      </c>
      <c r="F29" s="11">
        <v>23.1</v>
      </c>
      <c r="G29" s="15">
        <v>8.1594999999999995</v>
      </c>
      <c r="H29" s="15">
        <v>4.8099999999999996</v>
      </c>
      <c r="I29" s="15">
        <v>3.02</v>
      </c>
      <c r="J29" s="15">
        <f t="shared" si="4"/>
        <v>15.9895</v>
      </c>
      <c r="K29" s="18">
        <f>F29*J29</f>
        <v>369.35745000000003</v>
      </c>
    </row>
    <row r="30" spans="1:11" ht="16.5" x14ac:dyDescent="0.25">
      <c r="A30" s="2" t="s">
        <v>86</v>
      </c>
      <c r="B30" s="3" t="s">
        <v>87</v>
      </c>
      <c r="C30" s="2" t="s">
        <v>88</v>
      </c>
      <c r="D30" s="3" t="s">
        <v>17</v>
      </c>
      <c r="E30" s="3" t="s">
        <v>18</v>
      </c>
      <c r="F30" s="11">
        <v>21</v>
      </c>
      <c r="G30" s="15">
        <v>18.39</v>
      </c>
      <c r="H30" s="15">
        <v>11.62</v>
      </c>
      <c r="I30" s="15">
        <v>7</v>
      </c>
      <c r="J30" s="15">
        <f t="shared" si="4"/>
        <v>37.01</v>
      </c>
      <c r="K30" s="18">
        <f>F30*J30</f>
        <v>777.20999999999992</v>
      </c>
    </row>
    <row r="31" spans="1:11" ht="15" customHeight="1" x14ac:dyDescent="0.25">
      <c r="A31" s="1" t="s">
        <v>89</v>
      </c>
      <c r="B31" s="7" t="s">
        <v>90</v>
      </c>
      <c r="C31" s="7"/>
      <c r="D31" s="7"/>
      <c r="E31" s="7"/>
      <c r="F31" s="7"/>
      <c r="G31" s="7"/>
      <c r="H31" s="7"/>
      <c r="I31" s="7"/>
      <c r="J31" s="7"/>
      <c r="K31" s="20">
        <f>SUM(K32)</f>
        <v>8727.18</v>
      </c>
    </row>
    <row r="32" spans="1:11" ht="16.5" x14ac:dyDescent="0.25">
      <c r="A32" s="2" t="s">
        <v>91</v>
      </c>
      <c r="B32" s="3" t="s">
        <v>92</v>
      </c>
      <c r="C32" s="2" t="s">
        <v>93</v>
      </c>
      <c r="D32" s="3" t="s">
        <v>17</v>
      </c>
      <c r="E32" s="3" t="s">
        <v>18</v>
      </c>
      <c r="F32" s="11">
        <v>10.5</v>
      </c>
      <c r="G32" s="15">
        <v>59.19</v>
      </c>
      <c r="H32" s="15">
        <v>614.69000000000005</v>
      </c>
      <c r="I32" s="15">
        <v>157.28</v>
      </c>
      <c r="J32" s="15">
        <f t="shared" si="4"/>
        <v>831.16000000000008</v>
      </c>
      <c r="K32" s="18">
        <f>F32*J32</f>
        <v>8727.18</v>
      </c>
    </row>
    <row r="33" spans="1:11" ht="15" customHeight="1" x14ac:dyDescent="0.25">
      <c r="A33" s="1" t="s">
        <v>94</v>
      </c>
      <c r="B33" s="7" t="s">
        <v>95</v>
      </c>
      <c r="C33" s="7"/>
      <c r="D33" s="7"/>
      <c r="E33" s="7"/>
      <c r="F33" s="7"/>
      <c r="G33" s="7"/>
      <c r="H33" s="7"/>
      <c r="I33" s="7"/>
      <c r="J33" s="7"/>
      <c r="K33" s="20">
        <f>SUM(K34)</f>
        <v>3881.1720000000005</v>
      </c>
    </row>
    <row r="34" spans="1:11" x14ac:dyDescent="0.25">
      <c r="A34" s="2" t="s">
        <v>96</v>
      </c>
      <c r="B34" s="3" t="s">
        <v>97</v>
      </c>
      <c r="C34" s="2" t="s">
        <v>98</v>
      </c>
      <c r="D34" s="3" t="s">
        <v>99</v>
      </c>
      <c r="E34" s="3" t="s">
        <v>44</v>
      </c>
      <c r="F34" s="11">
        <v>84.3</v>
      </c>
      <c r="G34" s="15">
        <v>3.77</v>
      </c>
      <c r="H34" s="15">
        <v>33.56</v>
      </c>
      <c r="I34" s="15">
        <v>8.7100000000000009</v>
      </c>
      <c r="J34" s="15">
        <f t="shared" si="4"/>
        <v>46.040000000000006</v>
      </c>
      <c r="K34" s="18">
        <f>F34*J34</f>
        <v>3881.1720000000005</v>
      </c>
    </row>
    <row r="35" spans="1:11" ht="15" customHeight="1" x14ac:dyDescent="0.25">
      <c r="A35" s="1" t="s">
        <v>100</v>
      </c>
      <c r="B35" s="7" t="s">
        <v>101</v>
      </c>
      <c r="C35" s="7"/>
      <c r="D35" s="7"/>
      <c r="E35" s="7"/>
      <c r="F35" s="7"/>
      <c r="G35" s="7"/>
      <c r="H35" s="7"/>
      <c r="I35" s="7"/>
      <c r="J35" s="7"/>
      <c r="K35" s="20">
        <f>SUM(K36:K40)</f>
        <v>454.0179</v>
      </c>
    </row>
    <row r="36" spans="1:11" ht="16.5" x14ac:dyDescent="0.25">
      <c r="A36" s="2" t="s">
        <v>102</v>
      </c>
      <c r="B36" s="3" t="s">
        <v>42</v>
      </c>
      <c r="C36" s="2" t="s">
        <v>43</v>
      </c>
      <c r="D36" s="3" t="s">
        <v>17</v>
      </c>
      <c r="E36" s="3" t="s">
        <v>44</v>
      </c>
      <c r="F36" s="11">
        <v>2.5</v>
      </c>
      <c r="G36" s="15">
        <v>35.354999999999997</v>
      </c>
      <c r="H36" s="15">
        <v>22.44</v>
      </c>
      <c r="I36" s="15">
        <v>13.49</v>
      </c>
      <c r="J36" s="15">
        <f t="shared" si="4"/>
        <v>71.284999999999997</v>
      </c>
      <c r="K36" s="18">
        <f>F36*J36</f>
        <v>178.21249999999998</v>
      </c>
    </row>
    <row r="37" spans="1:11" ht="16.5" x14ac:dyDescent="0.25">
      <c r="A37" s="2" t="s">
        <v>103</v>
      </c>
      <c r="B37" s="3" t="s">
        <v>104</v>
      </c>
      <c r="C37" s="2" t="s">
        <v>105</v>
      </c>
      <c r="D37" s="3" t="s">
        <v>17</v>
      </c>
      <c r="E37" s="3" t="s">
        <v>18</v>
      </c>
      <c r="F37" s="11">
        <v>1.92</v>
      </c>
      <c r="G37" s="15">
        <v>14.3</v>
      </c>
      <c r="H37" s="15">
        <v>15.78</v>
      </c>
      <c r="I37" s="15">
        <v>7.02</v>
      </c>
      <c r="J37" s="15">
        <f t="shared" si="4"/>
        <v>37.099999999999994</v>
      </c>
      <c r="K37" s="18">
        <f t="shared" ref="K37:K53" si="6">F37*J37</f>
        <v>71.231999999999985</v>
      </c>
    </row>
    <row r="38" spans="1:11" ht="16.5" x14ac:dyDescent="0.25">
      <c r="A38" s="2" t="s">
        <v>106</v>
      </c>
      <c r="B38" s="3" t="s">
        <v>25</v>
      </c>
      <c r="C38" s="2" t="s">
        <v>26</v>
      </c>
      <c r="D38" s="3" t="s">
        <v>17</v>
      </c>
      <c r="E38" s="3" t="s">
        <v>27</v>
      </c>
      <c r="F38" s="11">
        <v>7.42</v>
      </c>
      <c r="G38" s="15">
        <v>3.75</v>
      </c>
      <c r="H38" s="15">
        <v>7.94</v>
      </c>
      <c r="I38" s="15">
        <v>2.72</v>
      </c>
      <c r="J38" s="15">
        <f t="shared" si="4"/>
        <v>14.410000000000002</v>
      </c>
      <c r="K38" s="18">
        <f t="shared" si="6"/>
        <v>106.92220000000002</v>
      </c>
    </row>
    <row r="39" spans="1:11" ht="16.5" x14ac:dyDescent="0.25">
      <c r="A39" s="2" t="s">
        <v>107</v>
      </c>
      <c r="B39" s="3" t="s">
        <v>52</v>
      </c>
      <c r="C39" s="2" t="s">
        <v>37</v>
      </c>
      <c r="D39" s="3" t="s">
        <v>17</v>
      </c>
      <c r="E39" s="3" t="s">
        <v>34</v>
      </c>
      <c r="F39" s="11">
        <v>0.08</v>
      </c>
      <c r="G39" s="15">
        <v>109.79</v>
      </c>
      <c r="H39" s="15">
        <v>448.54</v>
      </c>
      <c r="I39" s="15">
        <v>130.31</v>
      </c>
      <c r="J39" s="15">
        <f t="shared" si="4"/>
        <v>688.6400000000001</v>
      </c>
      <c r="K39" s="18">
        <f t="shared" si="6"/>
        <v>55.091200000000008</v>
      </c>
    </row>
    <row r="40" spans="1:11" ht="16.5" x14ac:dyDescent="0.25">
      <c r="A40" s="2" t="s">
        <v>108</v>
      </c>
      <c r="B40" s="3" t="s">
        <v>29</v>
      </c>
      <c r="C40" s="2" t="s">
        <v>30</v>
      </c>
      <c r="D40" s="3" t="s">
        <v>17</v>
      </c>
      <c r="E40" s="3" t="s">
        <v>27</v>
      </c>
      <c r="F40" s="11">
        <v>2.8</v>
      </c>
      <c r="G40" s="15">
        <v>3.27</v>
      </c>
      <c r="H40" s="15">
        <v>9.06</v>
      </c>
      <c r="I40" s="15">
        <v>2.87</v>
      </c>
      <c r="J40" s="15">
        <f t="shared" si="4"/>
        <v>15.2</v>
      </c>
      <c r="K40" s="18">
        <f t="shared" si="6"/>
        <v>42.559999999999995</v>
      </c>
    </row>
    <row r="41" spans="1:11" ht="15" customHeight="1" x14ac:dyDescent="0.25">
      <c r="A41" s="1" t="s">
        <v>109</v>
      </c>
      <c r="B41" s="7" t="s">
        <v>110</v>
      </c>
      <c r="C41" s="7"/>
      <c r="D41" s="7"/>
      <c r="E41" s="7"/>
      <c r="F41" s="7"/>
      <c r="G41" s="7"/>
      <c r="H41" s="7"/>
      <c r="I41" s="7"/>
      <c r="J41" s="7"/>
      <c r="K41" s="20">
        <f>SUM(K42)</f>
        <v>4796.5736000000006</v>
      </c>
    </row>
    <row r="42" spans="1:11" ht="16.5" x14ac:dyDescent="0.25">
      <c r="A42" s="2" t="s">
        <v>111</v>
      </c>
      <c r="B42" s="3" t="s">
        <v>112</v>
      </c>
      <c r="C42" s="2" t="s">
        <v>113</v>
      </c>
      <c r="D42" s="3" t="s">
        <v>17</v>
      </c>
      <c r="E42" s="3" t="s">
        <v>18</v>
      </c>
      <c r="F42" s="11">
        <v>37.31</v>
      </c>
      <c r="G42" s="15">
        <v>51.72</v>
      </c>
      <c r="H42" s="15">
        <v>52.52</v>
      </c>
      <c r="I42" s="15">
        <v>24.32</v>
      </c>
      <c r="J42" s="15">
        <f t="shared" si="4"/>
        <v>128.56</v>
      </c>
      <c r="K42" s="18">
        <f t="shared" si="6"/>
        <v>4796.5736000000006</v>
      </c>
    </row>
    <row r="43" spans="1:11" ht="15" customHeight="1" x14ac:dyDescent="0.25">
      <c r="A43" s="1" t="s">
        <v>114</v>
      </c>
      <c r="B43" s="7" t="s">
        <v>115</v>
      </c>
      <c r="C43" s="7"/>
      <c r="D43" s="7"/>
      <c r="E43" s="7"/>
      <c r="F43" s="7"/>
      <c r="G43" s="7"/>
      <c r="H43" s="7"/>
      <c r="I43" s="7"/>
      <c r="J43" s="7"/>
      <c r="K43" s="20">
        <f>SUM(K44:K46)</f>
        <v>7824.8033780000005</v>
      </c>
    </row>
    <row r="44" spans="1:11" ht="16.5" x14ac:dyDescent="0.25">
      <c r="A44" s="2" t="s">
        <v>116</v>
      </c>
      <c r="B44" s="3" t="s">
        <v>117</v>
      </c>
      <c r="C44" s="2" t="s">
        <v>118</v>
      </c>
      <c r="D44" s="3" t="s">
        <v>17</v>
      </c>
      <c r="E44" s="3" t="s">
        <v>18</v>
      </c>
      <c r="F44" s="11">
        <v>156.22</v>
      </c>
      <c r="G44" s="15">
        <v>19.149899999999999</v>
      </c>
      <c r="H44" s="15">
        <v>2.87</v>
      </c>
      <c r="I44" s="15">
        <v>5.13</v>
      </c>
      <c r="J44" s="15">
        <f t="shared" si="4"/>
        <v>27.149899999999999</v>
      </c>
      <c r="K44" s="18">
        <f t="shared" si="6"/>
        <v>4241.3573779999997</v>
      </c>
    </row>
    <row r="45" spans="1:11" ht="16.5" x14ac:dyDescent="0.25">
      <c r="A45" s="2" t="s">
        <v>119</v>
      </c>
      <c r="B45" s="3" t="s">
        <v>73</v>
      </c>
      <c r="C45" s="2" t="s">
        <v>74</v>
      </c>
      <c r="D45" s="3" t="s">
        <v>17</v>
      </c>
      <c r="E45" s="3" t="s">
        <v>18</v>
      </c>
      <c r="F45" s="11">
        <v>74.62</v>
      </c>
      <c r="G45" s="15">
        <v>4.42</v>
      </c>
      <c r="H45" s="15">
        <v>2.35</v>
      </c>
      <c r="I45" s="15">
        <v>1.58</v>
      </c>
      <c r="J45" s="15">
        <f t="shared" si="4"/>
        <v>8.35</v>
      </c>
      <c r="K45" s="18">
        <f t="shared" si="6"/>
        <v>623.077</v>
      </c>
    </row>
    <row r="46" spans="1:11" ht="16.5" x14ac:dyDescent="0.25">
      <c r="A46" s="2" t="s">
        <v>120</v>
      </c>
      <c r="B46" s="3" t="s">
        <v>121</v>
      </c>
      <c r="C46" s="2" t="s">
        <v>122</v>
      </c>
      <c r="D46" s="3" t="s">
        <v>17</v>
      </c>
      <c r="E46" s="3" t="s">
        <v>18</v>
      </c>
      <c r="F46" s="11">
        <v>156.22</v>
      </c>
      <c r="G46" s="15">
        <v>9.73</v>
      </c>
      <c r="H46" s="15">
        <v>5.64</v>
      </c>
      <c r="I46" s="15">
        <v>3.58</v>
      </c>
      <c r="J46" s="15">
        <f t="shared" si="4"/>
        <v>18.950000000000003</v>
      </c>
      <c r="K46" s="18">
        <f t="shared" si="6"/>
        <v>2960.3690000000006</v>
      </c>
    </row>
    <row r="47" spans="1:11" ht="15" customHeight="1" x14ac:dyDescent="0.25">
      <c r="A47" s="1" t="s">
        <v>123</v>
      </c>
      <c r="B47" s="7" t="s">
        <v>124</v>
      </c>
      <c r="C47" s="7"/>
      <c r="D47" s="7"/>
      <c r="E47" s="7"/>
      <c r="F47" s="7"/>
      <c r="G47" s="7"/>
      <c r="H47" s="7"/>
      <c r="I47" s="7"/>
      <c r="J47" s="7"/>
      <c r="K47" s="20">
        <f>SUM(K48)</f>
        <v>3108</v>
      </c>
    </row>
    <row r="48" spans="1:11" ht="16.5" x14ac:dyDescent="0.25">
      <c r="A48" s="2" t="s">
        <v>125</v>
      </c>
      <c r="B48" s="3" t="s">
        <v>126</v>
      </c>
      <c r="C48" s="2" t="s">
        <v>127</v>
      </c>
      <c r="D48" s="3" t="s">
        <v>17</v>
      </c>
      <c r="E48" s="3" t="s">
        <v>18</v>
      </c>
      <c r="F48" s="11">
        <v>37.5</v>
      </c>
      <c r="G48" s="15">
        <v>12.36</v>
      </c>
      <c r="H48" s="15">
        <v>54.84</v>
      </c>
      <c r="I48" s="15">
        <v>15.68</v>
      </c>
      <c r="J48" s="15">
        <f t="shared" si="4"/>
        <v>82.88</v>
      </c>
      <c r="K48" s="18">
        <f t="shared" si="6"/>
        <v>3108</v>
      </c>
    </row>
    <row r="49" spans="1:11" ht="15" customHeight="1" x14ac:dyDescent="0.25">
      <c r="A49" s="1" t="s">
        <v>128</v>
      </c>
      <c r="B49" s="7" t="s">
        <v>129</v>
      </c>
      <c r="C49" s="7"/>
      <c r="D49" s="7"/>
      <c r="E49" s="7"/>
      <c r="F49" s="7"/>
      <c r="G49" s="7"/>
      <c r="H49" s="7"/>
      <c r="I49" s="7"/>
      <c r="J49" s="7"/>
      <c r="K49" s="20">
        <f>SUM(K50:K51)</f>
        <v>2413.2685499999998</v>
      </c>
    </row>
    <row r="50" spans="1:11" ht="16.5" x14ac:dyDescent="0.25">
      <c r="A50" s="2" t="s">
        <v>130</v>
      </c>
      <c r="B50" s="3" t="s">
        <v>131</v>
      </c>
      <c r="C50" s="2" t="s">
        <v>132</v>
      </c>
      <c r="D50" s="3" t="s">
        <v>17</v>
      </c>
      <c r="E50" s="3" t="s">
        <v>18</v>
      </c>
      <c r="F50" s="11">
        <v>1.89</v>
      </c>
      <c r="G50" s="15">
        <v>57.924999999999997</v>
      </c>
      <c r="H50" s="15">
        <v>494.21</v>
      </c>
      <c r="I50" s="15">
        <v>128.86000000000001</v>
      </c>
      <c r="J50" s="15">
        <f t="shared" si="4"/>
        <v>680.995</v>
      </c>
      <c r="K50" s="18">
        <f t="shared" si="6"/>
        <v>1287.0805499999999</v>
      </c>
    </row>
    <row r="51" spans="1:11" ht="16.5" x14ac:dyDescent="0.25">
      <c r="A51" s="2" t="s">
        <v>133</v>
      </c>
      <c r="B51" s="3" t="s">
        <v>134</v>
      </c>
      <c r="C51" s="2" t="s">
        <v>135</v>
      </c>
      <c r="D51" s="3" t="s">
        <v>17</v>
      </c>
      <c r="E51" s="3" t="s">
        <v>18</v>
      </c>
      <c r="F51" s="11">
        <v>3.6</v>
      </c>
      <c r="G51" s="15">
        <v>61.99</v>
      </c>
      <c r="H51" s="15">
        <v>191.65</v>
      </c>
      <c r="I51" s="15">
        <v>59.19</v>
      </c>
      <c r="J51" s="15">
        <f t="shared" si="4"/>
        <v>312.83000000000004</v>
      </c>
      <c r="K51" s="18">
        <f t="shared" si="6"/>
        <v>1126.1880000000001</v>
      </c>
    </row>
    <row r="52" spans="1:11" ht="15" customHeight="1" x14ac:dyDescent="0.25">
      <c r="A52" s="1" t="s">
        <v>136</v>
      </c>
      <c r="B52" s="7" t="s">
        <v>137</v>
      </c>
      <c r="C52" s="7"/>
      <c r="D52" s="7"/>
      <c r="E52" s="7"/>
      <c r="F52" s="7"/>
      <c r="G52" s="7"/>
      <c r="H52" s="7"/>
      <c r="I52" s="7"/>
      <c r="J52" s="7"/>
      <c r="K52" s="20">
        <f>SUM(K53)</f>
        <v>688.87125000000003</v>
      </c>
    </row>
    <row r="53" spans="1:11" ht="16.5" x14ac:dyDescent="0.25">
      <c r="A53" s="2" t="s">
        <v>138</v>
      </c>
      <c r="B53" s="3" t="s">
        <v>139</v>
      </c>
      <c r="C53" s="2" t="s">
        <v>140</v>
      </c>
      <c r="D53" s="3" t="s">
        <v>17</v>
      </c>
      <c r="E53" s="3" t="s">
        <v>18</v>
      </c>
      <c r="F53" s="11">
        <v>37.5</v>
      </c>
      <c r="G53" s="15">
        <v>10.9099</v>
      </c>
      <c r="H53" s="15">
        <v>3.99</v>
      </c>
      <c r="I53" s="15">
        <v>3.47</v>
      </c>
      <c r="J53" s="15">
        <f t="shared" si="4"/>
        <v>18.369900000000001</v>
      </c>
      <c r="K53" s="18">
        <f t="shared" si="6"/>
        <v>688.87125000000003</v>
      </c>
    </row>
    <row r="54" spans="1:11" ht="15" customHeight="1" x14ac:dyDescent="0.25">
      <c r="A54" s="4"/>
      <c r="B54" s="4"/>
      <c r="C54" s="4"/>
      <c r="D54" s="4"/>
      <c r="E54" s="4"/>
      <c r="F54" s="12"/>
      <c r="G54" s="16"/>
      <c r="H54" s="16"/>
      <c r="I54" s="8" t="s">
        <v>141</v>
      </c>
      <c r="J54" s="8"/>
      <c r="K54" s="20">
        <f>K56-K55</f>
        <v>10900.35369299999</v>
      </c>
    </row>
    <row r="55" spans="1:11" ht="15" customHeight="1" x14ac:dyDescent="0.25">
      <c r="A55" s="4"/>
      <c r="B55" s="4"/>
      <c r="C55" s="4"/>
      <c r="D55" s="4"/>
      <c r="E55" s="4"/>
      <c r="F55" s="12"/>
      <c r="G55" s="16"/>
      <c r="H55" s="16"/>
      <c r="I55" s="8" t="s">
        <v>142</v>
      </c>
      <c r="J55" s="8"/>
      <c r="K55" s="20">
        <v>46734.22</v>
      </c>
    </row>
    <row r="56" spans="1:11" ht="15" customHeight="1" x14ac:dyDescent="0.25">
      <c r="A56" s="4"/>
      <c r="B56" s="4"/>
      <c r="C56" s="4"/>
      <c r="D56" s="4"/>
      <c r="E56" s="4"/>
      <c r="F56" s="12"/>
      <c r="G56" s="16"/>
      <c r="H56" s="16"/>
      <c r="I56" s="8" t="s">
        <v>143</v>
      </c>
      <c r="J56" s="8"/>
      <c r="K56" s="20">
        <f>SUM(K4+K7+K14+K19+K21+K24+K28+K31+K33+K35+K41+K43+K47+K49+K52)</f>
        <v>57634.573692999991</v>
      </c>
    </row>
  </sheetData>
  <mergeCells count="28">
    <mergeCell ref="I54:J54"/>
    <mergeCell ref="I55:J55"/>
    <mergeCell ref="I56:J56"/>
    <mergeCell ref="B41:J41"/>
    <mergeCell ref="B43:J43"/>
    <mergeCell ref="B47:J47"/>
    <mergeCell ref="B49:J49"/>
    <mergeCell ref="B52:J52"/>
    <mergeCell ref="B24:J24"/>
    <mergeCell ref="B28:J28"/>
    <mergeCell ref="B31:J31"/>
    <mergeCell ref="B33:J33"/>
    <mergeCell ref="B35:J35"/>
    <mergeCell ref="B4:J4"/>
    <mergeCell ref="B7:J7"/>
    <mergeCell ref="B14:J14"/>
    <mergeCell ref="B19:J19"/>
    <mergeCell ref="B21:J21"/>
    <mergeCell ref="A1:K1"/>
    <mergeCell ref="A2:A3"/>
    <mergeCell ref="B2:B3"/>
    <mergeCell ref="C2:C3"/>
    <mergeCell ref="D2:D3"/>
    <mergeCell ref="E2:E3"/>
    <mergeCell ref="F2:F3"/>
    <mergeCell ref="G2:I2"/>
    <mergeCell ref="J2:J3"/>
    <mergeCell ref="K2:K3"/>
  </mergeCells>
  <pageMargins left="0.5" right="0.5" top="0.5" bottom="0.5" header="0" footer="0"/>
  <pageSetup paperSize="77" orientation="landscape"/>
  <ignoredErrors>
    <ignoredError sqref="K7 K14 K19 K52 K49 K47 K43 K41 K35 K33 K31 K28 K24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orcamento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2025-11-13T16:24:19Z</dcterms:created>
  <dcterms:modified xsi:type="dcterms:W3CDTF">2025-11-13T16:24:19Z</dcterms:modified>
</cp:coreProperties>
</file>