
<file path=[Content_Types].xml><?xml version="1.0" encoding="utf-8"?>
<Types xmlns="http://schemas.openxmlformats.org/package/2006/content-types">
  <Default Extension="bin" ContentType="application/vnd.openxmlformats-officedocument.spreadsheetml.printerSettings"/>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703" lockStructure="1"/>
  <bookViews>
    <workbookView xWindow="480" yWindow="120" windowWidth="27795" windowHeight="12585"/>
  </bookViews>
  <sheets>
    <sheet name="Lote-1" sheetId="1" r:id="rId1"/>
    <sheet name="Plan2" sheetId="2" r:id="rId2"/>
    <sheet name="Plan3" sheetId="3" r:id="rId3"/>
  </sheets>
  <calcPr calcId="144525"/>
</workbook>
</file>

<file path=xl/calcChain.xml><?xml version="1.0" encoding="utf-8"?>
<calcChain xmlns="http://schemas.openxmlformats.org/spreadsheetml/2006/main">
  <c r="M1" i="1" l="1"/>
  <c r="P4" i="1" s="1"/>
  <c r="L29" i="1" s="1"/>
  <c r="I21"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P1" i="1" l="1"/>
  <c r="L14" i="1" s="1"/>
  <c r="P5" i="1"/>
  <c r="L35" i="1" s="1"/>
  <c r="M36" i="1" s="1"/>
  <c r="P2" i="1"/>
  <c r="L19" i="1" s="1"/>
  <c r="L20" i="1" s="1"/>
  <c r="L21" i="1" s="1"/>
  <c r="Q21" i="1" s="1"/>
  <c r="P3" i="1"/>
  <c r="L24" i="1" s="1"/>
  <c r="L25" i="1" s="1"/>
  <c r="Q25" i="1"/>
  <c r="L30" i="1"/>
  <c r="Q30" i="1"/>
  <c r="Q15" i="1"/>
  <c r="L15" i="1"/>
  <c r="L36" i="1"/>
  <c r="Q36" i="1" s="1"/>
  <c r="Q20" i="1"/>
  <c r="M21" i="1" l="1"/>
  <c r="L31" i="1"/>
  <c r="Q31" i="1" s="1"/>
  <c r="M31" i="1"/>
  <c r="M16" i="1"/>
  <c r="L16" i="1"/>
  <c r="Q16" i="1" s="1"/>
  <c r="M26" i="1"/>
  <c r="L26" i="1"/>
  <c r="Q26" i="1" s="1"/>
  <c r="M8" i="1" l="1"/>
  <c r="C184" i="1" s="1"/>
</calcChain>
</file>

<file path=xl/sharedStrings.xml><?xml version="1.0" encoding="utf-8"?>
<sst xmlns="http://schemas.openxmlformats.org/spreadsheetml/2006/main" count="382" uniqueCount="226">
  <si>
    <t>PREFEITURA MUN. DE ANHANGUERA - GO</t>
  </si>
  <si>
    <t>Planilha para Proposta do Pregão Nº 003/2018 Lote Nº 1</t>
  </si>
  <si>
    <t>PROPOSTA DE PREÇO</t>
  </si>
  <si>
    <t>MATERIAL DE EXPEDIENTE</t>
  </si>
  <si>
    <t>Modalidade</t>
  </si>
  <si>
    <t>Empresa</t>
  </si>
  <si>
    <t>Endereço</t>
  </si>
  <si>
    <t>Bairro</t>
  </si>
  <si>
    <t>Cidade</t>
  </si>
  <si>
    <t>CPF/CNPJ:</t>
  </si>
  <si>
    <t>Dt. Expedição</t>
  </si>
  <si>
    <t>Carimbo</t>
  </si>
  <si>
    <t xml:space="preserve">Solicitamos fornecer, mediante apresentação de proposta, e observando as condições em anexo, o preço, qualidade e </t>
  </si>
  <si>
    <t xml:space="preserve">prazo de pagamento das mercadorias e/ou serviços abaixo especificados, a está comissão, no endereço acima citado. </t>
  </si>
  <si>
    <t>ANHANGUERA, 08:00  HORAS DO DIA  26/01/2018.</t>
  </si>
  <si>
    <t>Item</t>
  </si>
  <si>
    <t>Unidade</t>
  </si>
  <si>
    <t>Qtdade.</t>
  </si>
  <si>
    <t>Descrição do Produto</t>
  </si>
  <si>
    <t>Marca Proposta</t>
  </si>
  <si>
    <t>Valor Unitário</t>
  </si>
  <si>
    <t>Total</t>
  </si>
  <si>
    <t>UN</t>
  </si>
  <si>
    <t>ALMOFADA PARA CARIMBO, MATERALl CAIXA PLASTICO COM TAMPA DE METAL, MATERIALALMOFADA ESPONJA ABSORVENTE REVESTIDO DE TECIDO, TAMANHO nº 2, COR AZUL, TINTA A BASE AGUA, DIMENSOES: 5,9 x 9,4 cm</t>
  </si>
  <si>
    <t>APAGADOR ESCOLAR DE MADEIRA C/FELTRO PARA LOUSA, FORMATO ANATOMICO, TAMANHO 15X4CM EM FELTRO MACIO</t>
  </si>
  <si>
    <t>APAGADOR PARA QUADRO BRANCO, MATERIAL BASE DE FELTRO MACIO, MATERIAL PLASTICO, COMPRIMENTO 15CM LARGURA 6CM ALTURA 5CM</t>
  </si>
  <si>
    <t>APONTADOR LAPIS,MATERIAL PLASTICO, TIPO ESCOLAR, TAMANHO PEQUENO, COM 1 FURO, COM CAIXA DE DEPOSITO.</t>
  </si>
  <si>
    <t>BANDEJA EXPEDIENTE/ORGANIZADOR, MOVEL, MATERIAL ACRILICO, COR FUME, MODELO TRIPO.</t>
  </si>
  <si>
    <t>BARBANTE ALGODAO QUANTIDADE FIOS 6UN ACABAMENTO SUPERFICIAL CRU - ROLO 1KG</t>
  </si>
  <si>
    <t>BARBANTE ALGODAO QUANTIDADE FIOS 8UN ACABAMENTO SUPERFICIAL CRU - ROLO 1KG</t>
  </si>
  <si>
    <t>BLOCO RECADO MATERIAL PAPEL COR AMARELO LARGURA 76MM COMPRIMENTO 76MM TIPO REMOVIVEL CARACTERISTICAS ADICIONAIS AUTO ADESIVO - BLOCO 100FLS</t>
  </si>
  <si>
    <t>BLOCO RECADO, MATERIAL PAPEL, COR AMARELO, LARGURA 38MM, COMPRIMENTO 50MM, TIPO REMOVIVEL, CARACTERISTICAS ADICIONAIS AUTO ADESIVO – BLOCO 100FLS, PACOTE COM 04 UNIDADES</t>
  </si>
  <si>
    <t>BOBINA PARA MAQUINA CALCULADORA 57 MM X30 M X12 MM EM 1 VIA EM PAPEL OFF SET NA COR BRANCA</t>
  </si>
  <si>
    <t>BORRACHA COR BRANCA TIPO ESCOLAR PEQUENA TAMANHO 60 - CAIXA 60 UNIDADES</t>
  </si>
  <si>
    <t>un</t>
  </si>
  <si>
    <t>BORRACHA PARA DINHEIRO, ELASTICO LATEX AMARELO ALTA QUALIDADE E RESISTENCIA PACOTE 500G.</t>
  </si>
  <si>
    <t>CADERNETA DE ANOTACOES CAPA DURA ESPIRAL COM MINIMO DE 100FLS PAUTADAS TAMANHO 15X10CM</t>
  </si>
  <si>
    <t>CADERNO BROCHURA, CAPA DURA, CORES VARIADAS, COM MINO 96FLS, CAPA/CONTRACAPA  FORMATO MINIMO 20X275MM FOLHAS INTERNAS EM PAPEL BRANCO COM NO MINIMO 50GR/M2 COM MARGEM E PAUTA.</t>
  </si>
  <si>
    <t>CADERNO BROCHURA, CAPA DURA, PEQUENO, CORES VARIADAS, COM NO MININO 48FLS, CAPA/CONTRACAPA FORMATO 148X210MM FOLHAS INTERNAS PAUTADAS OF-SET 56GR/M2.</t>
  </si>
  <si>
    <t>CADERNO DE 1/4 ESPIRAL EM ARAME GALVANIZADO - CAPA/CONTRACAPA FLEXIVEL - 96 FLS., FORMATO DE NO MÍNIMO 200 X 140MM, FOLHAS INTERNAS EM PAPEL BRANCO COM NO MÍNIMO 50G/M², COM MARGEM E PAUTA.</t>
  </si>
  <si>
    <t>CADERNO DE DESENHO ESPIRAL BROCHURA MINIMO DE 48 FOLHAS SEM PAUTA CAPA CONTRCAPA FLEXIVEL, FORMATO DE NO MINIMO 200 X 140 MM</t>
  </si>
  <si>
    <t>CAIXA DE ARQUIVO MORTO, OFICIO, COR DIVERSA,  35 X 13 X 25 CM (A X L X P), FORMATO OFICIO, TAMPA COM AUTOTRAVAMENTO, COMPOSICAO POLIPROPILENO.</t>
  </si>
  <si>
    <t>CALCULADORA DE MESA DE 12 DIGITOS, porte médio, com visor de LCD, contendo as funções de porcentagem, memória e desligamento automático; contendo 04 operações e raiz quadrada; com memória =/-; visor em lcd; com no mínimo oito dígitos; sem bobina; alimentação a pilha e célula solar; com garantia mínima de 3 meses; em embalagem e condições apropriadas, de modo a evitar choque, oriundo de manuseio e transporte</t>
  </si>
  <si>
    <t>CANETA ESFEROGRAFICA, MATERIAL PLASTICO, COM UMA CARGA, MATERIAL PONTA LATAO COM ESFERA DE TUNGSTENIO, TIPO ESCRITA MÉDIA 1.0 MM, COR TINTA AZUL, CARACTERÍSTICAS ADICIONAIS CORPO SEXTAVADO, TRANSPARENTE E COM ORIFÍCIO LATERAL, A PONTA DA CARGA DEVERÁ SER ENCAIXADA DENTRO DE PROTEÇÃO DE METAL - CAIXA 50 UNIDADES</t>
  </si>
  <si>
    <t>CANETA ESFEROGRAFICA, MATERIAL PLASTICO, QUANTIDADE CARGAS 1 UNIDADE, MATERIAL PONTA LATAO COM ESFERA DE TUNGSTENIO, TIPO ESCRITA MÉDIA 1.0 MM, COR TINTA PRETA, CARACTERISTICAS ADICIONAIS CORPO SEXTAVADO, TRANSPARENTE E COM ORIFICIO LATERAL, A PONTA DA CARGA DEVERÁ SER ENCAIXADA DENTRO DE PROTEÇÃO DE METAL - CAIXA 50 UNIDADES</t>
  </si>
  <si>
    <t>CANETA ESFEROGRAFICA, MATERIAL PLASTICO, QUANTIDADE CARGAS 1 UNIDADE, MATERIAL PONTA LATAO COM ESFERA DE TUNGSTENIO, TIPO ESCRITA MÉDIA 1.0 MM, COR TINTA VERMELHA, CARACTERISTICAS ADICIONAIS CORPO SEXTAVADO, TRANSPARENTE E COM ORIFICIO LATERAL, A PONTA DA CARGA DEVERA SER ENCAIXADA DENTRO DE PROTECAO DE METAL - CAIXA 50 UNIDADES</t>
  </si>
  <si>
    <t>CANETA MARCA TEXTO, MATERIAL PLASTICO, TIPO PONTA CHANFRADA, COR FLUORESCENTE AZUL, CARACT.ADICIONAIS TRAÇO 3,5MM E TAMPA COM CLIPE.</t>
  </si>
  <si>
    <t>CANETA MARCA TEXTO, MATERIAL PLASTICO, TIPO PONTA CHANFRADA, COR FLUORESCENTE LARANJA, CARACT.ADICIONAIS TRAÇO 3,5MM E TAMPA COM CLIPE.</t>
  </si>
  <si>
    <t>CANETA MARCA TEXTO, MATERIAL PLASTICO, TIPO PONTA CHANFRADA, COR FLUORESCENTE VERDE, CARACT.ADICIONAIS TRAÇO 3,5MM E TAMPA COM CLIPE.</t>
  </si>
  <si>
    <t>CANETA MARCA TEXTO, MATERIAL PLASTICO, TIPO PONTA CHANFRADA, COR FLUORESCENTE AMARELA, CARACT.ADICIONAIS TRAÇO 3,5MM E TAMPA COM CLIPE.</t>
  </si>
  <si>
    <t>CANETA PARA RETROPROJETOR, PONTA MEDIA OU 2.0MM TINTA PRETA.</t>
  </si>
  <si>
    <t>CANETINHA HIDROGRAFICA Super Soft, 12 cores, Corpo hexagonal,Ponta super macia e resistente,Cores: verde, azul, azul cobalto, carmim, marrom, preto, rosa claro, rosa fluorescente, vermelho, laranja escuro, amarelo, verde folha. Composição, Carga: água, corantes, umectantes, Corpo e tampa: resinas termoplásticas, Pavio: acetato,Ponta: fibra de poliéster, Estojo com 12 unidades.</t>
  </si>
  <si>
    <t>CARTOLINA ESPECIAL COLOR SET , TAMBEM CONHECIDA COMO CARTOLINA DUPLA FACE,CORES DIVERSAS TAMANHO 48 X 65 CM</t>
  </si>
  <si>
    <t>CARTOLINA SIMPLES - CORES VARIADAS, TAMANHO 50X..CM.</t>
  </si>
  <si>
    <t>CLIPE NIQUELADO, TAMANHO N° 6 CLIPE PARA PAPEL  EM AÇO GALVANIZADO/NIQUELADO FORMATO PARALELO CAIXA COM 500G.</t>
  </si>
  <si>
    <t>CLIPE NIQUELADO, TAMANHO N° 8 CLIPE PARA PAPEL EM AÇO GALVANIZADO/NIQUELADO FORMATO PARALELO CAIXA COM 500G.</t>
  </si>
  <si>
    <t>CLIPE NIQUELADO, TAMANHO Nº 1, CLIPE PARA PAPEL  EM AÇO GALVANIZADO/NIQUELADO FORMATO PARALELO CAIXA COM 500G -</t>
  </si>
  <si>
    <t>CLIPE NIQUELADO, TAMANHO Nº 2, CLIPE PARA PAPEL  EM AÇO GALVANIZADO/NIQUELADO FORMATO PARALELO CAIXA COM 500G.</t>
  </si>
  <si>
    <t>CLIPE NIQUELADO, TAMANHO Nº 3 CLIPE PARA PAPEL EM AÇO GALVANIZADO/NIQUELADO FORMATO PARALELO CAIXA COM 500G.</t>
  </si>
  <si>
    <t>CLIPE NIQUELADO, TAMANHO Nº 4, CLIPE PARA PAPEL EM AÇO GALVANIZADO/NIQUELADO FORMATO PARALELO CAIXA COM 500G.</t>
  </si>
  <si>
    <t>COLA BRANCA EXTRA LIQUIDA 1KG ADESIVO VINILICO DISPERSO EM AGUA DE CORBRANCA ODOR CARACT.MEDIA VISCOSIDADE QUE APOS SECO APRESENTA PELICULA TRANSPARENTE PLASTIF.DE ALTA RESISTENCIA APLICACAO MADEIRA LAMINADOS PLASTICOS PEPEL PAPELAO MAT.POROSOS GERAL 1KG.</t>
  </si>
  <si>
    <t>COLA COLORIDA  FRASCOS DE 23 G CAIXA COM 06 CORES</t>
  </si>
  <si>
    <t>COLA COLORIDA COM GLITER - FRASCOS DE 23G CAIXA COM 06 CORES</t>
  </si>
  <si>
    <t>COLA INSTANTANEA, ADESIVO INSTANTANEO, MULTIUSO, LINHA ARTESANATO,  N° 793, MONOCOMPONENTE A BASE DE CIANOACRILATO CURA RAPIDA, FIXACAO FORTE MEDIA VISCOSIDADE - 20GR</t>
  </si>
  <si>
    <t>COLA LIQUIDA COMPOSICAO POLIVINIL ACETATO PVA COR BRANCA APLICACAO PAPEL CARACTERISTICAS ADICIONAIS COM BICO APLICADOR ATOXICA LAVAVEL - FRASCO 40G</t>
  </si>
  <si>
    <t>COLA LIQUIDA PARA E.V.A E ISOPOR , SOLUVEL EM ALCOOL SECAGEM AO AR NAO RESISTENYE A LAVAGENS FRASCO 40G.</t>
  </si>
  <si>
    <t>COLA QUENTE EM BASTAO DE 1,12 CM X 30CM UNIDADE, GROSSA, TRANSPARENTE.</t>
  </si>
  <si>
    <t>CORRETIVO LIQUIDO MATERIAL A BASE D'AGUA SECAGEM RAPIDA APLICACAO PAPEL COMUM EM TEXTOS IMPRESSOS OU TRACOS DE TINTA ESFEROGRAFICA - FRASCO COM 18ML</t>
  </si>
  <si>
    <t>CORRETIVO ROLLER EM FITA PARA CORRECAO DE TEXTOS FORMATO DE CANETA FITA MEDINDO 5MMX6M</t>
  </si>
  <si>
    <t>CRACHA C-007  CRISTAL COM JACARE COM 100 UNID.</t>
  </si>
  <si>
    <t>DIARIO DE CLASSE,BIMESTRAL ,8 FOLHAS.</t>
  </si>
  <si>
    <t>DISCO COMPACTO – CD/DVD TIPO GRAVAVEL E REGRAVAVEL DVD-RW VELOCIDADE GRAVACAO 8X CAPACIDADE DVD ROM 4.7GB TEMPO DURACAO 120 MIN.</t>
  </si>
  <si>
    <t>ENVELOPE PARA CD/DVD 126 X126 MM CORES DIVERSAS COM JANELA .</t>
  </si>
  <si>
    <t>ENVELOPE SACO BRANCO, COR BRANCO GRAMATURA DE90G/M², DIMENSÕES MÍNIMAS DE 250 X 353 MM CAIXA COM 250 UNIDADES</t>
  </si>
  <si>
    <t>CX</t>
  </si>
  <si>
    <t>ENVELOPE SACO PARDO, COR PARDO NATURAL GRAMATURA DE 80G/M²; DIMENSÕES MÍNIMAS DE 250 X 353 MM; CAIXA COM 250 UNIDADES.</t>
  </si>
  <si>
    <t>ESTILETE TIPO LAMINA RETRATIL, APLICACAO ESCRITORIO, LARGURA 19MM, MAT.CORPO PLASTICO.</t>
  </si>
  <si>
    <t>ETIQUETA ADESIVA,ETIQUETA INK JET/LASER, FORMATO A4, DIMENSÕES DE 210 X 297 MM; CAIXA COM 100 UNIDADES.</t>
  </si>
  <si>
    <t>EXTRATOR DE GRAMPOS, MATERIAL AÇO INOXIDAVEL TIPO ESPATULA, DIMENSOES 150X20MM.</t>
  </si>
  <si>
    <t>FITA ADESIVA DUPLA FACE (BANANA) FIXA FORTE 24MM X 1,5M</t>
  </si>
  <si>
    <t>FITA ADESIVA, COR TRANSPARENTE 12MM X 50M MONO FACE DE POLIPROPILENO BI-ORIENTADO.</t>
  </si>
  <si>
    <t>FITA ADESIVA, COR TRANSPARENTE EMPACOTAR, MONO FACE, DIMENSÕES DE 48MM X 50M DE POLIPROPILENO BI-ORIENTADO.</t>
  </si>
  <si>
    <t>FITA CREPE 25MMX50M MONO FACE.</t>
  </si>
  <si>
    <t>FITA CREPE 50MM X 50M MONO FACE.</t>
  </si>
  <si>
    <t>FITA IMPRESSORA PARA CALCULADORAS PROFISSIONAIS PVF 13MMX5M, FITA BICOLOR CAIXA CONTENDO 1UNIDADE.</t>
  </si>
  <si>
    <t>FOLHA E.V.A. SIMPLES 600 X 400 X 2MM, LISO CORES SORTIDAS, ESTAMPADO E LISTRATO, PACOTE COM 10 UNIDADES.</t>
  </si>
  <si>
    <t>FOLHA E.V.A., COM GLITER, CORES DIVERSAS, 600 X 400 X 2MM,  PACOTE COM 10 UNIDADES.</t>
  </si>
  <si>
    <t>FOLHA E.V.A., FELPUDA CORES DIVERSAS, 600 X 400 X 2MM,  PACOTE COM 10 UNIDADES.</t>
  </si>
  <si>
    <t>GIZ ESCOLAR BRANCO PARA QUADRO NEGRO ,PLASTIFICADO ANTIALERGICO E ATOXICO, COR BRANCO CAIXA 50 UN</t>
  </si>
  <si>
    <t>GIZ ESCOLAR COLORIDO PLASTIFICADO PARA QUADRO NEGRO, PLASTIFICADO, ANTIALERGICO E ATOXICO, NO MINIMO 5 CORES DIFERENTES - CAIXA 50UN.</t>
  </si>
  <si>
    <t>GIZAO DE CERA COLORIDO, GIZ DE CERA ,FORMATO JUMBO, PESO LIQUIDO DE 112G CERA DE ALTA QUALIDADE ATOXICA CORES VIVAS E VIBRANTES, FORMULA RESISTENTE A QUEDA, FORMATO ANATOMICO ESTOJO/CAIXA COM 12 CORES.</t>
  </si>
  <si>
    <t>GLITER ESCOLAR COMPOSTO DE PARTICULAS DE PVC METALIZADAS DESTINADAS A TRABALHOS ESCOLARES, COM BOA APRESENTACAO VISUAL E SEM RESISTENCIA A LAVAGEM OU A SOLVENTES, NAS CORES DIVERSAS, ACONDICIONADAS EM EMBALAGENS PLASTICAS 500G.</t>
  </si>
  <si>
    <t>GRAMPEADOR DE MESA, GRANDE, 23/8-13 PARA ATÉ 100 FOLHAS, UNIDADE.</t>
  </si>
  <si>
    <t>GRAMPEADOR DE MESA, MÉDIO 26/6, PARA ATÉ 30 FOLHAS, CORES PRETO E/OU PRATA, UNIDADE.</t>
  </si>
  <si>
    <t>GRAMPEADOR PINADOR 2 EM 1 PROFISSIONAL GRAMPOS TIPO T-10 10 A 14MM, TIPO U-10 A12MM E RETO 4 A 14MM</t>
  </si>
  <si>
    <t>GRAMPO GRAMPEADOR PINADOR RETO 4 A 14MM - CAIXA COM 1.000UN</t>
  </si>
  <si>
    <t>GRAMPO GRAMPEADOR PINADOR TIPO T 10 A 14MM - CAIXA COM 1.000UN</t>
  </si>
  <si>
    <t>GRAMPO GRAMPEADOR PINADOR TIPO U-10 10 A 12MM - CAIXA COM 1.000UN</t>
  </si>
  <si>
    <t>GRAMPO GRAMPEADOR, 23/8, AÇO GALVANIZADO, CAIXA COM 5.000 UNIDADES</t>
  </si>
  <si>
    <t>GRAMPO GRAMPEADOR, 26/6, AÇO GALVANIZADO, CAIXA COM 5.000 UNIDADES.</t>
  </si>
  <si>
    <t>GRAMPO TRILHO ESTENDIDO, MATERIAL PLÁSTICO POLIETILENO, TIPO ROMEU E JULIETA, COR BRANCA, TAMANHO 80MM, CAPACIDADE 600FLS - CAIXA  50 UNIDADE.</t>
  </si>
  <si>
    <t>LAPIS DE COR, FORMATO SEXTAVADO - 12 CORES FORMATO TRIANGULAR, GRAFITE MACIO, EM MADEIRA MACIA, TRAÇO ESCURO E EXCELENTE APAGABILIDADE - CAIXA/ESTOJO COM 12 CORES.</t>
  </si>
  <si>
    <t>LAPIS DE COR, FORMATO SEXTAVADO 24 CORES FORMATO TRIANGULAR, GRAFITE MACIO, EM MADEIRA MACIA, TRAÇO ESCURO E EXCELENTE APAGABILIDADE - CAIXA/ESTOJO  - CAIXA 24 CORES.</t>
  </si>
  <si>
    <t>LAPIS PRETO, Nº 02, FORMATO TRIANGULAR, COM ESFERAS ANTIDESLIZANTES NAS LATERAIS, GRAFITE PRETO, EM MADEIRA MACIA, ERGONOMICO CAIXA COM 12 UNIDADES.</t>
  </si>
  <si>
    <t>LEMBRETE, FOLHAS DIVERSAS CORES, TAMANHO 85X82X55MM CAIXA 700FLS.</t>
  </si>
  <si>
    <t>LIVRO ATA, CAPA DURA, SEM MARGEM, 100FLS, FOLHAS NUMERADAS, COR PRETA.</t>
  </si>
  <si>
    <t>LIVRO CAIXA, CAPA DURA, GRANDE 100 FOLHAS, FOLHAS NUMERADAS, MIOLO EM PAPEL OFFSET, EM COR AZUL ESCURO.</t>
  </si>
  <si>
    <t>LIVRO PONTO CAPA DURA COR AZUL ESCURO GRANDE 04 ASSINATURAS 100 FOLHAS E NUMERADAS MIOLO EM PAPEL OFSET.</t>
  </si>
  <si>
    <t>LIVRO PROTOCOLO, CAPA DURA, COM 100 FLS</t>
  </si>
  <si>
    <t>MASSINHA DE MODELAR, ATÓXICA ,CORES VARIADAS CAIXA 12 UN PESO 180 G.</t>
  </si>
  <si>
    <t>MURAL PARA FIXACAO DE IMPRESSOS BORDAS DE ALUMINIO MEIO FELTRO VERDE TAM.1MX50CM.</t>
  </si>
  <si>
    <t>PAPEL A4 CORES DIVERSAS 210MMX297MM COM 100 FOLHAS 75G/M²</t>
  </si>
  <si>
    <t>PAPEL A4, COR BRANCA 210MMX297MM COM 500 FOLHAS 75GR/M2 CAIXA 10UN.</t>
  </si>
  <si>
    <t>PAPEL ALMAÇO, PAUTADO COM MARGEM FORMATO A4 - PACOTE COM  200 FOLHAS.</t>
  </si>
  <si>
    <t>PAPEL CAMURÇA, 40 X 60CM, DUAS FACES, UMA BRANCA E OUTRA COLORIDA E ESSA COM TEXTURA LIGEIRAMENTE AVELUDADA, CORES SORTIDAS, PACOTE COM 25 UNIDADES</t>
  </si>
  <si>
    <t>PAPEL CARBONO PARA PINTURA 50 X 70 - CAIXA 100FLS.</t>
  </si>
  <si>
    <t>PAPEL CARTAO, MEDINDO 50X70CM CORES DIVERSAS.</t>
  </si>
  <si>
    <t>PAPEL CELOFANE MEDINDO 85X100CM CORES SORTIDAS, UNIDADE.</t>
  </si>
  <si>
    <t>PAPEL CONTACT COR SOLIDA, 45CM X 10M BRANCO, CINZA, PRETO, VERMELHO, ETC., LAMINADO DE PVC AUTOADESIVO, PROTEGIDO NO VERSO, POR PAPEL SILICONADO, ROLO.</t>
  </si>
  <si>
    <t>PAPEL CONTACT ESTAMPADO, 45CM X 25M, RETALHO, BORBOLETAS, MADEIRA, ETC., LAMINADO DE PVC AUTOADESIVO, PROTEGIDO NO VERSO, POR PAPEL SILICONADO, ROLO.</t>
  </si>
  <si>
    <t>PAPEL CONTACT TRANSPARENTE, 45CM X 25M, LAMINADO DE PVC AUTOADESIVO, PROTEGIDO NO VERSO, POR PAPEL SILICONADO, ROLO.</t>
  </si>
  <si>
    <t>PAPEL CREPOM, 48CM x 2M, CORES VARIADAS</t>
  </si>
  <si>
    <t>PAPEL CRIATIVO PARA CORTE, COLAGEM E MONTAGEM, TAMANHO 210 X 297MM, A4 85G/M² COM 8 CORES TIPO FILIPINHO - PACOTE COM 45 FOLHAS.</t>
  </si>
  <si>
    <t>PAPEL DIPLOMATA/VERGE, CORES E TEXTURA VARIADAS GRAMATURA 180GR TAMANHO A4 210MMX297MM EMB.50 FLS.</t>
  </si>
  <si>
    <t>PAPEL FOTO, TAMANHO A 4, GRAMATURA 165 EMBALAGEM COM 50 FLS.</t>
  </si>
  <si>
    <t>PAPEL LAMINADO, CORES VARIADAS, ROLO TAMANHO 50X60CM.</t>
  </si>
  <si>
    <t>PAPEL SANFONADO,CORES DIVERSAS</t>
  </si>
  <si>
    <t>PAPEL SEDA, MEDINDO 48 X 60CM, CORES VARIADAS  GRAMATURA DE 18G/M², PACOTE COM 200 UNIDADES</t>
  </si>
  <si>
    <t>PAPEL SULFITE OFICIO 2, 216X330MM 75GR MULTIUSO COM 500FLS CAIXA COM 10 UN.</t>
  </si>
  <si>
    <t>PASTA CARTAO DUPLO, 480G, CORES VARIADAS, COM GRAMPO PLASTICO, FORMATO: 350 X 230 MM, FORMATO (UNITARIO), PACOTE COM 20 PASTAS.</t>
  </si>
  <si>
    <t>PASTA CATALOGO PLASTICA, COM 10 ENVELOPES PLASTICOS, CAPA PRETA E ETIQUETA PARA DADOS, TAMANHO MINIMO 30X24CM</t>
  </si>
  <si>
    <t>PASTA CLASSIFICADOR CARTAO DUPLO, COM GRAMPO PLASTICO, FORMATO 350MM X 230MM, COM IMPRESSAO, PACOTE COM 20 UNIDADES</t>
  </si>
  <si>
    <t>PASTA DE PLASTICO, GROSSA, COM ABA DE ELSTICO, TRANSPARENTE, DIVERSAS CORES, TAMANHO  233MMX348MM</t>
  </si>
  <si>
    <t>PASTA DE PLASTICO,FINA, COM ABA DE ELASTICO, TRANSPARENTE, DIVERSAS CORES, TAMANHO 233MMX348MM</t>
  </si>
  <si>
    <t>PASTA DE PLASTICO,FINA, COM GRAMPO, TRANSPARENTE, DIVERSAS CORES, TAMANHO 233MMX348MM</t>
  </si>
  <si>
    <t>PASTA PLASTICA EM L TAMANHO A4 CORES DIVERSAS FORMATO A4, FLEXIVEL UNIDADE.</t>
  </si>
  <si>
    <t>PASTA SANFONA MEDIA COM12 DIVISORIAS 330 LARGURA X 240 ALTURA E ESPESSURA 0,50MM ATOXICO, 12 ETIQUETAS DE PAPEL PARA TITULOS, FECHAMENTO EM ELÁSTICO, 100% PLÁSTICA (PP).</t>
  </si>
  <si>
    <t>PASTA SUSPENSA, COM PONTEIRA PLASTICA PRETA, FORMATO 360 X 240MM PLASTIFICADA E MARMORIZADA, COR CASTANHA, GRAMATURA DE 336G; DIMENSÕES DE 360 X 240 MM; COMPLETA: COM VISOR, ETIQUETA E GRAMPO PLÁSTICO; PACOTE COM 50 UNIDADE</t>
  </si>
  <si>
    <t>PEN-DRIVE, 16 GB, COM INTERFACE USB 2.0, PLUG AND PLAY, COM TAMPA PROTETORA</t>
  </si>
  <si>
    <t>PERCEVEJOS ACO NIQUELADO, LATONADOS, COM CABECA DE 12MM - CAIXA 100UN</t>
  </si>
  <si>
    <t>PERFURADOR DE PAPEL MATERIAL METAL E PLASTICO TIPO GRANDE TRATAMENTO SUPERFICIAL NIQUELADO CAPACIDADE PERFURACAO 50 FLS FUNCIONAMENTO MANUAL CARACTERISTICAS ADICIONAIS PINO VAZADOR ACO TEMPERADO ALAVANCA E HASTE ACO</t>
  </si>
  <si>
    <t>PERFURADOR DE PAPEL MATERIAL METAL E PLASTICO TIPO GRANDE TRATAMENTO SUPERFICIAL NIQUELADO CAPACIDADE PERFURACAO 100FLS FUNCIONAMENTO MANUAL CARACTERISTICAS ADICIONAIS PINO VAZADOR ACO TEMPERADO ALAVANCA E HASTE ACO</t>
  </si>
  <si>
    <t>PILHA TAMANHO PEQUENA TIPO ALCALINA MODELO AA TENSAO 1,5V CARACTERISTICAS ADICIONAIS NAO RECARREGAVEL</t>
  </si>
  <si>
    <t>PILHA TAMANHO PEQUENA TIPO ALCALINA MODELO AAA TENSAO 1,5V CARACTERISTICAS ADICIONAIS NAO RECARREGAVEL</t>
  </si>
  <si>
    <t>PINCEL ATOMICO 1100, MATERIAL PLASTICO, TIPO PONTA CHANFRADA, TINTA A BASE DE AGUA, COR TINTA PRETA CAIXA COM 12 UNID.</t>
  </si>
  <si>
    <t>PINCEL ATOMICO 1100, MATERIAL PLASTICO, TIPO PONTA CHANFRADA, TINTA A BASE DE AGUA, COR TINTA VERMELHO CX 12 UNID.</t>
  </si>
  <si>
    <t>PINCEL ATOMICO 1100, MATERIAL PLASTICO, TIPO PONTA CHANFRADA, TINTA A BASE DE AGUA, COR TINTA AZUL CAIXA COM 12 UNID.</t>
  </si>
  <si>
    <t>PINCEL ATOMICO 1100, MATERIAL PLASTICO, TIPO PONTA CHANFRADA, TINTA A BASE DE AGUA, COR TINTA VERDE CAIXA COM 12 UNID.</t>
  </si>
  <si>
    <t>PINCEL MARCA TEXTO AMARELO GEL.</t>
  </si>
  <si>
    <t>PINCEL MARCA TEXTO LARANJA GEL.</t>
  </si>
  <si>
    <t>PINCEL MARCA TEXTO VERDE GEL.</t>
  </si>
  <si>
    <t>PINCEL MARCADOR PARA QUADRO OU LOUSA BRANCO RECARREGÁVEL; COR VERMELHO; PONTA ACRÍLICO 6.0MM; TINTA ESPECIAL DE FÁCIL APAGABILIDADE; ESPESSURA DE ESCRITA 2.3MM; REFIL DA TINTA E PONTAS SUBSTITUÍVEIS; PACOTE COM 01 UNIDADE</t>
  </si>
  <si>
    <t>PINCEL MARCADOR PARA QUADRO OU LOUSA BRANCO RECARREGAVEL; COR AZUL; PONTA ACRILICO 6.0MM; TINTA ESPECIAL DE FACIL APAGABILIDADE; ESPESSURA DE ESCRITA 2.3MM; REFIL DA TINTA E PONTAS SUBSTITUÍVEIS; PACOTE COM 01 UNIDADE</t>
  </si>
  <si>
    <t>PINCEL MARCADOR PARA QUADRO OU LOUSA BRANCO RECARREGAVEL; RECARREGAVEL; COR PRETA; PONTA ACRÍLICO 6.0MM; TINTA ESPECIAL DE FÁCIL APAGABILIDADE; ESPESSURA DE ESCRITA 2.3MM; REFIL DA TINTA E PONTAS SUBSTITUÍVEIS; PACOTE COM 01 UNIDADE.</t>
  </si>
  <si>
    <t>PINCEL MARCADOR PERMANENTE PONTA FINA COR AZUL.</t>
  </si>
  <si>
    <t>PINCEL MARCADOR PERMANENTE, PONTA FINA COR PRETA.</t>
  </si>
  <si>
    <t>PINCEL PARA PINTURA EM TECIDO Nº 0</t>
  </si>
  <si>
    <t>PINCEL PARA PINTURA EM TECIDO Nº 2</t>
  </si>
  <si>
    <t>PINCEL PARA PINTURA EM TECIDO Nº 4</t>
  </si>
  <si>
    <t>PINCEL PARA PINTURA EM TECIDO Nº 6</t>
  </si>
  <si>
    <t>PINCEL PARA PINTURA EM TECIDO Nº 8</t>
  </si>
  <si>
    <t>PISTOLA ELETRICA DE COLA QUENTE PARA COLA SILICONE GROSSA 80 WATTS BIVOLT</t>
  </si>
  <si>
    <t>PLACA DE ISOPOR, 2MM</t>
  </si>
  <si>
    <t>PLACA DE ISOPOR, 5MM</t>
  </si>
  <si>
    <t>PORTA-CANETA/LAPIS/ CLIPE/LEMBRETE, MATERIAL ACRILICO, TIPO SIMPLES, CAPACIDADE 6UN, TRANSPARENTE CORES DIVERSAS.</t>
  </si>
  <si>
    <t>PRANCHETA ACRILICO, TAMANHO OFICIO CRISTAL PRESILIA DE METAL.</t>
  </si>
  <si>
    <t>QUADRO BRANCO, COM MOLDURA EM ALUMINIO 1,50X0,95M.</t>
  </si>
  <si>
    <t>QUADRO DE CORTIÇA,MOLDURA DE MADEIRA 90 X60 CM</t>
  </si>
  <si>
    <t>REGISTRADORES  A-Z OF-LE - CAIXA 20UN</t>
  </si>
  <si>
    <t>REGISTRADORES  A-Z OF-LL - CAIXA 20UN</t>
  </si>
  <si>
    <t>REGUA ESCRITORIO MATERIAL PLASTICO CRISTAL COMPRIMENTO 30CM GRADUACAO CENTIMETRO/MILIMETRO TIPO MATERIAL FLEXIVEL COR INCOLOR TRANSMITANCIA TRANSPARENTE</t>
  </si>
  <si>
    <t>REGUA ESCRITORIO MATERIAL PLASTICO CRISTAL COMPRIMENTO 50CM GRADUACAO CENTIMETRO/MILIMETRO TIPO MATERIAL FLEXIVEL COR INCOLOR TRANSMITANCIA TRANSPARENTE</t>
  </si>
  <si>
    <t>TECIDO TNT 1,40 MTS DE LARGURA GRAMATURA 45 CORES VARIADAS</t>
  </si>
  <si>
    <t>TESOURA ESCOLAR Nº 5 PONTA ARREDONDADA TAMANHO 12CM LAMINA EM AÇO INOX 5 POLEGADAS CABO POLIPROPILENO PRETO 01 UNID.</t>
  </si>
  <si>
    <t>TESOURA para cortar E.V.A.</t>
  </si>
  <si>
    <t>TESOURA PICOTAR Nº 8¹/² TAMANHO 21CM, LAMINA EM ACO INOX, CABO POLIPROPILENO DE COR PRETO 1 UNIDADE.</t>
  </si>
  <si>
    <t>TESOURA PROFISSIONAL AÇO INOX Nº 10 LAMINA INOX CABO EM POLIPROPILENO COR PRETA 330MMX105MM ESPESSURA 13MM, 01 UNID.</t>
  </si>
  <si>
    <t>TINTA GUACHE CAIXA COM 06 POTES PLASTICOS COM 15ML CADA, CORES VARIADAS.</t>
  </si>
  <si>
    <t>TINTA PARA CARIMBO, COR AZUL, COMPONENTE AGUA E PIGMENTOS, ASPECTOSD FIS.LIQUIDO, FRASCO 42ML.</t>
  </si>
  <si>
    <t>TINTA PARA MARCADOR DE QUADRO BRANCO COM BICO COR PRETA - 20ML</t>
  </si>
  <si>
    <t>TINTA PARA MARCADOR DE QUADRO BRANCO COM BICO COR AZUL - 20ML</t>
  </si>
  <si>
    <t>TINTA PARA MARCADOR DE QUADRO BRANCO COM BICO COR VERMELHA - 20ML</t>
  </si>
  <si>
    <t>TINTA PARA TECIDO POTE DE 37ML DIVERSAS CORES.</t>
  </si>
  <si>
    <t>UMIDIFICADOR DE DEDOS, ATOXICO, NAO MANCHA, NAO CONTEM GLICERINA, CONTENDO 12G.</t>
  </si>
  <si>
    <t>Valor por extenso:</t>
  </si>
  <si>
    <t>Um</t>
  </si>
  <si>
    <t>Dois</t>
  </si>
  <si>
    <t>Três</t>
  </si>
  <si>
    <t>Quatro</t>
  </si>
  <si>
    <t>Cinco</t>
  </si>
  <si>
    <t>Seis</t>
  </si>
  <si>
    <t>Sete</t>
  </si>
  <si>
    <t>Oito</t>
  </si>
  <si>
    <t>Nove</t>
  </si>
  <si>
    <t>Dez</t>
  </si>
  <si>
    <t>Onze</t>
  </si>
  <si>
    <t>Doze</t>
  </si>
  <si>
    <t>Treze</t>
  </si>
  <si>
    <t>Quatorze</t>
  </si>
  <si>
    <t>Quinze</t>
  </si>
  <si>
    <t>Dezesseis</t>
  </si>
  <si>
    <t>Dezessete</t>
  </si>
  <si>
    <t>Dezoito</t>
  </si>
  <si>
    <t>Dezenove</t>
  </si>
  <si>
    <t>Vinte</t>
  </si>
  <si>
    <t>Trinta</t>
  </si>
  <si>
    <t>Quarenta</t>
  </si>
  <si>
    <t>Cinquenta</t>
  </si>
  <si>
    <t>Sessenta</t>
  </si>
  <si>
    <t>Setenta</t>
  </si>
  <si>
    <t>Oitenta</t>
  </si>
  <si>
    <t>Noventa</t>
  </si>
  <si>
    <t>Cem</t>
  </si>
  <si>
    <t>Duzentos</t>
  </si>
  <si>
    <t>Trezentos</t>
  </si>
  <si>
    <t>Quatrocentos</t>
  </si>
  <si>
    <t>Quinhentos</t>
  </si>
  <si>
    <t>Seiscentos</t>
  </si>
  <si>
    <t>Setecentos</t>
  </si>
  <si>
    <t>Oitocentos</t>
  </si>
  <si>
    <t>Novecentos</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</si>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</sst>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0000_);\(\ ###,##0.0000\)"/>
    <numFmt numFmtId="165" formatCode="&quot;R$&quot;\ #,##0.0000_);\(&quot;R$&quot;\ #,##0.0000\)"/>
  </numFmts>
  <fonts count="8" x14ac:knownFonts="1">
    <font>
      <sz val="11"/>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sz val="8"/>
      <color indexed="9"/>
      <name val="Calibri"/>
      <family val="2"/>
      <scheme val="minor"/>
    </font>
    <font>
      <sz val="11"/>
      <color indexed="8"/>
      <name val="Calibri"/>
      <family val="2"/>
      <scheme val="minor"/>
    </font>
    <font>
      <sz val="8"/>
      <color indexed="8"/>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right/>
      <top style="medium">
        <color indexed="64"/>
      </top>
      <bottom/>
      <diagonal/>
    </border>
  </borders>
  <cellStyleXfs count="1">
    <xf numFmtId="0" fontId="0" fillId="0" borderId="0"/>
  </cellStyleXfs>
  <cellXfs count="28">
    <xf numFmtId="0" fontId="0" fillId="0" borderId="0" xfId="0"/>
    <xf numFmtId="0" fontId="3" fillId="0" borderId="1" xfId="0" applyFont="1" applyBorder="1" applyAlignment="1">
      <alignment horizontal="center"/>
    </xf>
    <xf numFmtId="0" fontId="4" fillId="0" borderId="1" xfId="0" applyFont="1" applyBorder="1" applyAlignment="1">
      <alignment horizontal="center" vertical="center"/>
    </xf>
    <xf numFmtId="0" fontId="5" fillId="0" borderId="0" xfId="0"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165" fontId="4" fillId="0" borderId="1" xfId="0" applyNumberFormat="1" applyFont="1" applyBorder="1" applyAlignment="1" applyProtection="1">
      <alignment horizontal="right" vertical="center"/>
      <protection locked="0"/>
    </xf>
    <xf numFmtId="165" fontId="4" fillId="0" borderId="1" xfId="0" applyNumberFormat="1" applyFont="1" applyBorder="1" applyAlignment="1">
      <alignment horizontal="right" vertical="center"/>
    </xf>
    <xf numFmtId="165" fontId="3" fillId="0" borderId="1" xfId="0" applyNumberFormat="1" applyFont="1" applyBorder="1" applyAlignment="1">
      <alignment horizontal="right"/>
    </xf>
    <xf numFmtId="0" fontId="6" fillId="0" borderId="0" xfId="0" applyFont="1"/>
    <xf numFmtId="165" fontId="6" fillId="0" borderId="0" xfId="0" applyNumberFormat="1" applyFont="1"/>
    <xf numFmtId="0" fontId="4" fillId="0" borderId="0" xfId="0" applyFont="1" applyAlignment="1">
      <alignment horizontal="left"/>
    </xf>
    <xf numFmtId="0" fontId="0" fillId="0" borderId="0" xfId="0" applyAlignment="1"/>
    <xf numFmtId="0" fontId="4" fillId="0" borderId="3" xfId="0" applyFont="1" applyBorder="1" applyAlignment="1">
      <alignment horizontal="center"/>
    </xf>
    <xf numFmtId="0" fontId="0" fillId="0" borderId="3" xfId="0" applyBorder="1" applyAlignment="1"/>
    <xf numFmtId="0" fontId="3" fillId="0" borderId="2" xfId="0" applyFont="1" applyBorder="1" applyAlignment="1"/>
    <xf numFmtId="0" fontId="0" fillId="0" borderId="2" xfId="0" applyBorder="1" applyAlignment="1"/>
    <xf numFmtId="14" fontId="3" fillId="0" borderId="1" xfId="0" applyNumberFormat="1" applyFont="1" applyBorder="1" applyAlignment="1" applyProtection="1">
      <alignment horizontal="left"/>
      <protection locked="0"/>
    </xf>
    <xf numFmtId="0" fontId="0" fillId="0" borderId="1" xfId="0" applyBorder="1" applyAlignment="1"/>
    <xf numFmtId="0" fontId="4" fillId="0" borderId="0" xfId="0" applyFont="1" applyAlignment="1">
      <alignment horizontal="center"/>
    </xf>
    <xf numFmtId="0" fontId="4" fillId="0" borderId="1" xfId="0" applyFont="1" applyBorder="1" applyAlignment="1">
      <alignment horizontal="left"/>
    </xf>
    <xf numFmtId="0" fontId="7" fillId="0" borderId="1" xfId="0" applyFont="1" applyBorder="1" applyAlignment="1">
      <alignment horizontal="left" wrapText="1"/>
    </xf>
    <xf numFmtId="0" fontId="3" fillId="0" borderId="1" xfId="0" applyFont="1" applyBorder="1" applyAlignment="1" applyProtection="1">
      <alignment horizontal="left"/>
      <protection locked="0"/>
    </xf>
    <xf numFmtId="49" fontId="3" fillId="0" borderId="1" xfId="0" applyNumberFormat="1" applyFont="1" applyBorder="1" applyAlignment="1" applyProtection="1">
      <alignment horizontal="left"/>
      <protection locked="0"/>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2</xdr:col>
      <xdr:colOff>444500</xdr:colOff>
      <xdr:row>5</xdr:row>
      <xdr:rowOff>171450</xdr:rowOff>
    </xdr:to>
    <xdr:pic>
      <xdr:nvPicPr>
        <xdr:cNvPr id="2" name="Imagem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127000"/>
          <a:ext cx="1270000" cy="1016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showGridLines="0" tabSelected="1" topLeftCell="A169" workbookViewId="0"/>
  </sheetViews>
  <sheetFormatPr defaultRowHeight="15" x14ac:dyDescent="0.25"/>
  <cols>
    <col min="1" max="1" width="7.7109375" customWidth="1"/>
    <col min="2" max="2" width="6.5703125" bestFit="1" customWidth="1"/>
    <col min="3" max="3" width="9.42578125" bestFit="1" customWidth="1"/>
    <col min="4" max="4" width="26.7109375" customWidth="1"/>
    <col min="5" max="5" width="18.28515625" customWidth="1"/>
    <col min="6" max="6" width="10.28515625" bestFit="1" customWidth="1"/>
    <col min="7" max="7" width="30.7109375" customWidth="1"/>
    <col min="9" max="17" width="0" hidden="1" customWidth="1"/>
  </cols>
  <sheetData>
    <row r="1" spans="1:17" x14ac:dyDescent="0.25">
      <c r="I1" s="10" t="s">
        <v>185</v>
      </c>
      <c r="J1" s="10" t="s">
        <v>204</v>
      </c>
      <c r="K1" s="10" t="s">
        <v>212</v>
      </c>
      <c r="M1" s="10" t="str">
        <f>TEXT(I21,"000000000000,00")</f>
        <v>000000000000,00</v>
      </c>
      <c r="P1" s="10" t="str">
        <f>MID(M1,1,3)</f>
        <v>000</v>
      </c>
    </row>
    <row r="2" spans="1:17" ht="15.75" x14ac:dyDescent="0.25">
      <c r="D2" s="25" t="s">
        <v>0</v>
      </c>
      <c r="E2" s="13"/>
      <c r="F2" s="13"/>
      <c r="G2" s="13"/>
      <c r="I2" s="10" t="s">
        <v>186</v>
      </c>
      <c r="J2" s="10" t="s">
        <v>205</v>
      </c>
      <c r="K2" s="10" t="s">
        <v>213</v>
      </c>
      <c r="P2" s="10" t="str">
        <f>MID(M1,4,3)</f>
        <v>000</v>
      </c>
    </row>
    <row r="3" spans="1:17" ht="15.75" x14ac:dyDescent="0.25">
      <c r="D3" s="25" t="s">
        <v>1</v>
      </c>
      <c r="E3" s="13"/>
      <c r="F3" s="13"/>
      <c r="G3" s="13"/>
      <c r="I3" s="10" t="s">
        <v>187</v>
      </c>
      <c r="J3" s="10" t="s">
        <v>206</v>
      </c>
      <c r="K3" s="10" t="s">
        <v>214</v>
      </c>
      <c r="P3" s="10" t="str">
        <f>MID(M1,7,3)</f>
        <v>000</v>
      </c>
    </row>
    <row r="4" spans="1:17" x14ac:dyDescent="0.25">
      <c r="I4" s="10" t="s">
        <v>188</v>
      </c>
      <c r="J4" s="10" t="s">
        <v>207</v>
      </c>
      <c r="K4" s="10" t="s">
        <v>215</v>
      </c>
      <c r="P4" s="10" t="str">
        <f>MID(M1,10,3)</f>
        <v>000</v>
      </c>
    </row>
    <row r="5" spans="1:17" x14ac:dyDescent="0.25">
      <c r="I5" s="10" t="s">
        <v>189</v>
      </c>
      <c r="J5" s="10" t="s">
        <v>208</v>
      </c>
      <c r="K5" s="10" t="s">
        <v>216</v>
      </c>
      <c r="P5" s="10" t="str">
        <f>IF(VALUE(MID(M1,14,2))&gt;0,MID(M1,14,2),"000")</f>
        <v>000</v>
      </c>
    </row>
    <row r="6" spans="1:17" x14ac:dyDescent="0.25">
      <c r="I6" s="10" t="s">
        <v>190</v>
      </c>
      <c r="J6" s="10" t="s">
        <v>209</v>
      </c>
      <c r="K6" s="10" t="s">
        <v>217</v>
      </c>
    </row>
    <row r="7" spans="1:17" x14ac:dyDescent="0.25">
      <c r="A7" s="26" t="s">
        <v>2</v>
      </c>
      <c r="B7" s="13"/>
      <c r="C7" s="13"/>
      <c r="D7" s="13"/>
      <c r="E7" s="13"/>
      <c r="F7" s="13"/>
      <c r="G7" s="13"/>
      <c r="I7" s="10" t="s">
        <v>191</v>
      </c>
      <c r="J7" s="10" t="s">
        <v>210</v>
      </c>
      <c r="K7" s="10" t="s">
        <v>218</v>
      </c>
    </row>
    <row r="8" spans="1:17" x14ac:dyDescent="0.25">
      <c r="A8" s="26" t="s">
        <v>3</v>
      </c>
      <c r="B8" s="13"/>
      <c r="C8" s="13"/>
      <c r="D8" s="13"/>
      <c r="E8" s="13"/>
      <c r="F8" s="13"/>
      <c r="G8" s="13"/>
      <c r="I8" s="10" t="s">
        <v>192</v>
      </c>
      <c r="J8" s="10" t="s">
        <v>211</v>
      </c>
      <c r="K8" s="10" t="s">
        <v>219</v>
      </c>
      <c r="M8" s="10" t="str">
        <f ca="1">CONCATENATE(Q15,Q16," ",Q20,Q21," ",Q25,Q26," ",Q30,Q31," ",IF(Q36&lt;&gt;"",IF((P1+P2+P3+P4)&gt;0,CONCATENATE(" e ",Q36),Q36),""))</f>
        <v xml:space="preserve">    </v>
      </c>
    </row>
    <row r="9" spans="1:17" x14ac:dyDescent="0.25">
      <c r="I9" s="10" t="s">
        <v>193</v>
      </c>
      <c r="J9" s="10" t="s">
        <v>212</v>
      </c>
      <c r="K9" s="10" t="s">
        <v>220</v>
      </c>
    </row>
    <row r="10" spans="1:17" x14ac:dyDescent="0.25">
      <c r="A10" s="16" t="s">
        <v>4</v>
      </c>
      <c r="B10" s="17"/>
      <c r="C10" s="23"/>
      <c r="D10" s="19"/>
      <c r="E10" s="19"/>
      <c r="I10" s="10" t="s">
        <v>194</v>
      </c>
    </row>
    <row r="11" spans="1:17" x14ac:dyDescent="0.25">
      <c r="A11" s="16" t="s">
        <v>5</v>
      </c>
      <c r="B11" s="17"/>
      <c r="C11" s="23"/>
      <c r="D11" s="19"/>
      <c r="E11" s="19"/>
      <c r="I11" s="10" t="s">
        <v>195</v>
      </c>
    </row>
    <row r="12" spans="1:17" x14ac:dyDescent="0.25">
      <c r="A12" s="16" t="s">
        <v>6</v>
      </c>
      <c r="B12" s="17"/>
      <c r="C12" s="23"/>
      <c r="D12" s="19"/>
      <c r="E12" s="19"/>
      <c r="I12" s="10" t="s">
        <v>196</v>
      </c>
    </row>
    <row r="13" spans="1:17" x14ac:dyDescent="0.25">
      <c r="A13" s="16" t="s">
        <v>7</v>
      </c>
      <c r="B13" s="17"/>
      <c r="C13" s="23"/>
      <c r="D13" s="19"/>
      <c r="E13" s="19"/>
      <c r="I13" s="10" t="s">
        <v>197</v>
      </c>
    </row>
    <row r="14" spans="1:17" x14ac:dyDescent="0.25">
      <c r="A14" s="16" t="s">
        <v>8</v>
      </c>
      <c r="B14" s="17"/>
      <c r="C14" s="23"/>
      <c r="D14" s="19"/>
      <c r="E14" s="19"/>
      <c r="I14" s="10" t="s">
        <v>198</v>
      </c>
      <c r="L14" s="10" t="str">
        <f>P1</f>
        <v>000</v>
      </c>
    </row>
    <row r="15" spans="1:17" x14ac:dyDescent="0.25">
      <c r="A15" s="16" t="s">
        <v>9</v>
      </c>
      <c r="B15" s="17"/>
      <c r="C15" s="24"/>
      <c r="D15" s="19"/>
      <c r="E15" s="19"/>
      <c r="F15" s="20" t="s">
        <v>11</v>
      </c>
      <c r="G15" s="13"/>
      <c r="I15" s="10" t="s">
        <v>199</v>
      </c>
      <c r="L15" s="10" t="str">
        <f>MID(L14,2,2)</f>
        <v>00</v>
      </c>
      <c r="Q15" s="10" t="str">
        <f ca="1">IF(VALUE(MID(L14,1,1))&gt;0,IF(VALUE(L15)&lt;1,CONCATENATE(INDIRECT(CONCATENATE("C",MID(L14,1,1)))," bilhões"),IF(VALUE(MID(L14,1,1))=1,"Cento e ",CONCATENATE(INDIRECT(CONCATENATE("C",VALUE(MID(L14,1,1))))," e "))),"")</f>
        <v/>
      </c>
    </row>
    <row r="16" spans="1:17" x14ac:dyDescent="0.25">
      <c r="A16" s="16" t="s">
        <v>10</v>
      </c>
      <c r="B16" s="17"/>
      <c r="C16" s="18"/>
      <c r="D16" s="19"/>
      <c r="E16" s="19"/>
      <c r="I16" s="10" t="s">
        <v>200</v>
      </c>
      <c r="L16" s="10" t="str">
        <f>IF(VALUE(L15)&gt;0,IF(VALUE(MID(L15,1,1))&lt; 2,CONCATENATE("I",VALUE(L15)),CONCATENATE("J",MID(L15,1,1)-1)),"")</f>
        <v/>
      </c>
      <c r="M16" s="10" t="str">
        <f>IF(VALUE(MID(L15,2,1))&gt;0,CONCATENATE("I",MID(L15,2,1)),"")</f>
        <v/>
      </c>
      <c r="Q16" s="10" t="str">
        <f ca="1">IF(L16&lt;&gt;"",CONCATENATE(INDIRECT(L16),IF(M16&lt;&gt;"",IF(M16&lt;&gt;L16,IF(MID(L16,1,1)&lt;&gt;MID(M16,1,1),CONCATENATE(" e ",INDIRECT(M16)),""),""),""),IF(VALUE(L14)&gt;1," Bilhões", " Bilhão")),"")</f>
        <v/>
      </c>
    </row>
    <row r="17" spans="1:26" x14ac:dyDescent="0.25">
      <c r="I17" s="10" t="s">
        <v>201</v>
      </c>
    </row>
    <row r="18" spans="1:26" x14ac:dyDescent="0.25">
      <c r="B18" s="12" t="s">
        <v>12</v>
      </c>
      <c r="C18" s="13"/>
      <c r="D18" s="13"/>
      <c r="E18" s="13"/>
      <c r="F18" s="13"/>
      <c r="G18" s="13"/>
      <c r="I18" s="10" t="s">
        <v>202</v>
      </c>
    </row>
    <row r="19" spans="1:26" x14ac:dyDescent="0.25">
      <c r="A19" s="12" t="s">
        <v>13</v>
      </c>
      <c r="B19" s="13"/>
      <c r="C19" s="13"/>
      <c r="D19" s="13"/>
      <c r="E19" s="13"/>
      <c r="F19" s="13"/>
      <c r="G19" s="13"/>
      <c r="I19" s="10" t="s">
        <v>203</v>
      </c>
      <c r="L19" s="10" t="str">
        <f>P2</f>
        <v>000</v>
      </c>
    </row>
    <row r="20" spans="1:26" x14ac:dyDescent="0.25">
      <c r="A20" s="27" t="s">
        <v>14</v>
      </c>
      <c r="B20" s="13"/>
      <c r="C20" s="13"/>
      <c r="D20" s="13"/>
      <c r="E20" s="13"/>
      <c r="F20" s="13"/>
      <c r="G20" s="13"/>
      <c r="L20" s="10" t="str">
        <f>MID(L19,2,2)</f>
        <v>00</v>
      </c>
      <c r="Q20" s="10" t="str">
        <f ca="1">IF(VALUE(MID(L19,1,1))&gt;0,IF(VALUE(L20)&lt;1,CONCATENATE(INDIRECT(CONCATENATE("K",MID(L19,1,1)))," Milhões"),IF(VALUE(MID(L19,1,1))=1,"Cento e ",CONCATENATE(INDIRECT(CONCATENATE("K",VALUE(MID(L19,1,1))))," e "))),"")</f>
        <v/>
      </c>
    </row>
    <row r="21" spans="1:26" x14ac:dyDescent="0.25">
      <c r="I21" s="11">
        <f>G182</f>
        <v>0</v>
      </c>
      <c r="L21" s="10" t="str">
        <f>IF(VALUE(L20)&gt;0,IF(VALUE(MID(L20,1,1))&lt; 2,CONCATENATE("I",VALUE(L20)),CONCATENATE("J",MID(L20,1,1)-1)),"")</f>
        <v/>
      </c>
      <c r="M21" s="10" t="str">
        <f>IF(VALUE(MID(L20,2,1))&gt;0,CONCATENATE("I",MID(L20,2,1)),"")</f>
        <v/>
      </c>
      <c r="Q21" s="10" t="str">
        <f ca="1">IF(L21&lt;&gt;"",CONCATENATE(INDIRECT(L21),IF(M21&lt;&gt;"",IF(M21&lt;&gt;L21,IF(MID(L21,1,1)&lt;&gt;MID(M21,1,1),CONCATENATE(" e ",INDIRECT(M21)),""),""),""),IF(VALUE(L19)&gt;1,IF(VALUE(L24+L25)=0," Milhões de Reais"," Milhões e"),IF(VALUE(L24+L25+L28+L30)=0," Milhão de Reais"," Milhão"))),"")</f>
        <v/>
      </c>
    </row>
    <row r="22" spans="1:26" x14ac:dyDescent="0.25">
      <c r="A22" s="1" t="s">
        <v>15</v>
      </c>
      <c r="B22" s="1" t="s">
        <v>16</v>
      </c>
      <c r="C22" s="1" t="s">
        <v>17</v>
      </c>
      <c r="D22" s="1" t="s">
        <v>18</v>
      </c>
      <c r="E22" s="1" t="s">
        <v>19</v>
      </c>
      <c r="F22" s="1" t="s">
        <v>20</v>
      </c>
      <c r="G22" s="1" t="s">
        <v>21</v>
      </c>
    </row>
    <row r="23" spans="1:26" ht="67.5" x14ac:dyDescent="0.25">
      <c r="A23" s="2">
        <v>1</v>
      </c>
      <c r="B23" s="2" t="s">
        <v>22</v>
      </c>
      <c r="C23" s="4">
        <v>42</v>
      </c>
      <c r="D23" s="5" t="s">
        <v>23</v>
      </c>
      <c r="E23" s="6"/>
      <c r="F23" s="7"/>
      <c r="G23" s="8">
        <f t="shared" ref="G23:G54" si="0">IFERROR(C23*F23,0)</f>
        <v>0</v>
      </c>
      <c r="Z23" s="3">
        <v>314</v>
      </c>
    </row>
    <row r="24" spans="1:26" ht="45" x14ac:dyDescent="0.25">
      <c r="A24" s="2">
        <v>2</v>
      </c>
      <c r="B24" s="2" t="s">
        <v>22</v>
      </c>
      <c r="C24" s="4">
        <v>45</v>
      </c>
      <c r="D24" s="5" t="s">
        <v>24</v>
      </c>
      <c r="E24" s="6"/>
      <c r="F24" s="7"/>
      <c r="G24" s="8">
        <f t="shared" si="0"/>
        <v>0</v>
      </c>
      <c r="L24" s="10" t="str">
        <f>P3</f>
        <v>000</v>
      </c>
      <c r="Z24" s="3">
        <v>311</v>
      </c>
    </row>
    <row r="25" spans="1:26" ht="45" x14ac:dyDescent="0.25">
      <c r="A25" s="2">
        <v>3</v>
      </c>
      <c r="B25" s="2" t="s">
        <v>22</v>
      </c>
      <c r="C25" s="4">
        <v>41</v>
      </c>
      <c r="D25" s="5" t="s">
        <v>25</v>
      </c>
      <c r="E25" s="6"/>
      <c r="F25" s="7"/>
      <c r="G25" s="8">
        <f t="shared" si="0"/>
        <v>0</v>
      </c>
      <c r="L25" s="10" t="str">
        <f>MID(L24,2,2)</f>
        <v>00</v>
      </c>
      <c r="Q25" s="10" t="str">
        <f ca="1">IF(VALUE(MID(L24,1,1))&gt;0,IF(VALUE(L25)&lt;1,CONCATENATE(INDIRECT(CONCATENATE("K",MID(L24,1,1))),IF(VALUE(L29+L30)=0," Mil Reais"," Mil e")),IF(VALUE(MID(L24,1,1))=1,"Cento e ",CONCATENATE(INDIRECT(CONCATENATE("K",VALUE(MID(L24,1,1))))," e "))),"")</f>
        <v/>
      </c>
      <c r="Z25" s="3">
        <v>312</v>
      </c>
    </row>
    <row r="26" spans="1:26" ht="45" x14ac:dyDescent="0.25">
      <c r="A26" s="2">
        <v>4</v>
      </c>
      <c r="B26" s="2" t="s">
        <v>22</v>
      </c>
      <c r="C26" s="4">
        <v>786</v>
      </c>
      <c r="D26" s="5" t="s">
        <v>26</v>
      </c>
      <c r="E26" s="6"/>
      <c r="F26" s="7"/>
      <c r="G26" s="8">
        <f t="shared" si="0"/>
        <v>0</v>
      </c>
      <c r="L26" s="10" t="str">
        <f>IF(VALUE(L25)&gt;0,IF(VALUE(MID(L25,1,1))&lt; 2,CONCATENATE("I",VALUE(L25)),CONCATENATE("J",MID(L25,1,1)-1)),"")</f>
        <v/>
      </c>
      <c r="M26" s="10" t="str">
        <f>IF(VALUE(MID(L25,2,1))&gt;0,CONCATENATE("I",MID(L25,2,1)),"")</f>
        <v/>
      </c>
      <c r="Q26" s="10" t="str">
        <f ca="1">IF(L26&lt;&gt;"",CONCATENATE(INDIRECT(L26),IF(M26&lt;&gt;"",IF(M26&lt;&gt;L26,IF(MID(L26,1,1)&lt;&gt;MID(M26,1,1),CONCATENATE(" e ",INDIRECT(M26)),""),""),""),IF(VALUE(L24)&gt;1,IF(VALUE(L29+L30)=0," Mil Reais"," Mil e"),IF(VALUE(L29+L30)=0," Mil Reais"," Mil e"))),"")</f>
        <v/>
      </c>
      <c r="Z26" s="3">
        <v>315</v>
      </c>
    </row>
    <row r="27" spans="1:26" ht="33.75" x14ac:dyDescent="0.25">
      <c r="A27" s="2">
        <v>5</v>
      </c>
      <c r="B27" s="2"/>
      <c r="C27" s="4">
        <v>27</v>
      </c>
      <c r="D27" s="5" t="s">
        <v>27</v>
      </c>
      <c r="E27" s="6"/>
      <c r="F27" s="7"/>
      <c r="G27" s="8">
        <f t="shared" si="0"/>
        <v>0</v>
      </c>
      <c r="Z27" s="3">
        <v>258</v>
      </c>
    </row>
    <row r="28" spans="1:26" ht="33.75" x14ac:dyDescent="0.25">
      <c r="A28" s="2">
        <v>6</v>
      </c>
      <c r="B28" s="2" t="s">
        <v>22</v>
      </c>
      <c r="C28" s="4">
        <v>12</v>
      </c>
      <c r="D28" s="5" t="s">
        <v>28</v>
      </c>
      <c r="E28" s="6"/>
      <c r="F28" s="7"/>
      <c r="G28" s="8">
        <f t="shared" si="0"/>
        <v>0</v>
      </c>
      <c r="Z28" s="3">
        <v>1148</v>
      </c>
    </row>
    <row r="29" spans="1:26" ht="33.75" x14ac:dyDescent="0.25">
      <c r="A29" s="2">
        <v>7</v>
      </c>
      <c r="B29" s="2" t="s">
        <v>22</v>
      </c>
      <c r="C29" s="4">
        <v>14</v>
      </c>
      <c r="D29" s="5" t="s">
        <v>29</v>
      </c>
      <c r="E29" s="6"/>
      <c r="F29" s="7"/>
      <c r="G29" s="8">
        <f t="shared" si="0"/>
        <v>0</v>
      </c>
      <c r="L29" s="10" t="str">
        <f>P4</f>
        <v>000</v>
      </c>
      <c r="Z29" s="3">
        <v>1147</v>
      </c>
    </row>
    <row r="30" spans="1:26" ht="67.5" x14ac:dyDescent="0.25">
      <c r="A30" s="2">
        <v>8</v>
      </c>
      <c r="B30" s="2" t="s">
        <v>22</v>
      </c>
      <c r="C30" s="4">
        <v>114</v>
      </c>
      <c r="D30" s="5" t="s">
        <v>30</v>
      </c>
      <c r="E30" s="6"/>
      <c r="F30" s="7"/>
      <c r="G30" s="8">
        <f t="shared" si="0"/>
        <v>0</v>
      </c>
      <c r="L30" s="10" t="str">
        <f>MID(L29,2,2)</f>
        <v>00</v>
      </c>
      <c r="Q30" s="10" t="str">
        <f ca="1">IF(VALUE(MID(L29,1,1))&gt;0,IF(VALUE(L30)&lt;1,CONCATENATE(INDIRECT(CONCATENATE("K",MID(L29,1,1)))," Reais"),IF(VALUE(MID(L29,1,1))=1,"Cento e ",CONCATENATE(INDIRECT(CONCATENATE("K",VALUE(MID(L29,1,1))))," e "))),"")</f>
        <v/>
      </c>
      <c r="Z30" s="3">
        <v>1490</v>
      </c>
    </row>
    <row r="31" spans="1:26" ht="67.5" x14ac:dyDescent="0.25">
      <c r="A31" s="2">
        <v>9</v>
      </c>
      <c r="B31" s="2" t="s">
        <v>22</v>
      </c>
      <c r="C31" s="4">
        <v>213</v>
      </c>
      <c r="D31" s="5" t="s">
        <v>31</v>
      </c>
      <c r="E31" s="6"/>
      <c r="F31" s="7"/>
      <c r="G31" s="8">
        <f t="shared" si="0"/>
        <v>0</v>
      </c>
      <c r="L31" s="10" t="str">
        <f>IF(VALUE(L30)&gt;0,IF(VALUE(MID(L30,1,1))&lt; 2,CONCATENATE("I",VALUE(L30)),CONCATENATE("J",MID(L30,1,1)-1)),"")</f>
        <v/>
      </c>
      <c r="M31" s="10" t="str">
        <f>IF(VALUE(MID(L30,2,1))&gt;0,CONCATENATE("I",MID(L30,2,1)),"")</f>
        <v/>
      </c>
      <c r="Q31" s="10" t="str">
        <f ca="1">IF(L31&lt;&gt;"",CONCATENATE(INDIRECT(L31),IF(M31&lt;&gt;"",IF(M31&lt;&gt;L31,IF(MID(L31,1,1)&lt;&gt;MID(M31,1,1),CONCATENATE(" e ",INDIRECT(M31)),""),""),""),IF(VALUE(L29)&gt;1," Reais", " Real")),"")</f>
        <v/>
      </c>
      <c r="Z31" s="3">
        <v>2614</v>
      </c>
    </row>
    <row r="32" spans="1:26" ht="45" x14ac:dyDescent="0.25">
      <c r="A32" s="2">
        <v>10</v>
      </c>
      <c r="B32" s="2" t="s">
        <v>22</v>
      </c>
      <c r="C32" s="4">
        <v>60</v>
      </c>
      <c r="D32" s="5" t="s">
        <v>32</v>
      </c>
      <c r="E32" s="6"/>
      <c r="F32" s="7"/>
      <c r="G32" s="8">
        <f t="shared" si="0"/>
        <v>0</v>
      </c>
      <c r="Z32" s="3">
        <v>404</v>
      </c>
    </row>
    <row r="33" spans="1:26" ht="33.75" x14ac:dyDescent="0.25">
      <c r="A33" s="2">
        <v>11</v>
      </c>
      <c r="B33" s="2" t="s">
        <v>22</v>
      </c>
      <c r="C33" s="4">
        <v>33</v>
      </c>
      <c r="D33" s="5" t="s">
        <v>33</v>
      </c>
      <c r="E33" s="6"/>
      <c r="F33" s="7"/>
      <c r="G33" s="8">
        <f t="shared" si="0"/>
        <v>0</v>
      </c>
      <c r="Z33" s="3">
        <v>313</v>
      </c>
    </row>
    <row r="34" spans="1:26" ht="33.75" x14ac:dyDescent="0.25">
      <c r="A34" s="2">
        <v>12</v>
      </c>
      <c r="B34" s="2" t="s">
        <v>34</v>
      </c>
      <c r="C34" s="4">
        <v>52</v>
      </c>
      <c r="D34" s="5" t="s">
        <v>35</v>
      </c>
      <c r="E34" s="6"/>
      <c r="F34" s="7"/>
      <c r="G34" s="8">
        <f t="shared" si="0"/>
        <v>0</v>
      </c>
      <c r="Z34" s="3">
        <v>694</v>
      </c>
    </row>
    <row r="35" spans="1:26" ht="45" x14ac:dyDescent="0.25">
      <c r="A35" s="2">
        <v>13</v>
      </c>
      <c r="B35" s="2" t="s">
        <v>22</v>
      </c>
      <c r="C35" s="4">
        <v>213</v>
      </c>
      <c r="D35" s="5" t="s">
        <v>36</v>
      </c>
      <c r="E35" s="6"/>
      <c r="F35" s="7"/>
      <c r="G35" s="8">
        <f t="shared" si="0"/>
        <v>0</v>
      </c>
      <c r="L35" s="10" t="str">
        <f>P5</f>
        <v>000</v>
      </c>
      <c r="Z35" s="3">
        <v>1547</v>
      </c>
    </row>
    <row r="36" spans="1:26" ht="78.75" x14ac:dyDescent="0.25">
      <c r="A36" s="2">
        <v>14</v>
      </c>
      <c r="B36" s="2" t="s">
        <v>22</v>
      </c>
      <c r="C36" s="4">
        <v>593</v>
      </c>
      <c r="D36" s="5" t="s">
        <v>37</v>
      </c>
      <c r="E36" s="6"/>
      <c r="F36" s="7"/>
      <c r="G36" s="8">
        <f t="shared" si="0"/>
        <v>0</v>
      </c>
      <c r="L36" s="10" t="str">
        <f>IF(L35&lt;&gt;"",IF(VALUE(L35)&gt;0,IF(VALUE(MID(L35,1,1))&lt; 2,CONCATENATE("I",VALUE(L35)),CONCATENATE("J",MID(L35,1,1)-1)),""),"")</f>
        <v/>
      </c>
      <c r="M36" s="10" t="str">
        <f>IF(VALUE(MID(L35,2,1))&gt;0,CONCATENATE("I",MID(L35,2,1)),"")</f>
        <v/>
      </c>
      <c r="Q36" s="10" t="str">
        <f ca="1">IF(L36&lt;&gt;"",CONCATENATE(INDIRECT(L36),IF(M36&lt;&gt;"",IF(M36&lt;&gt;L36,IF(MID(L36,1,1)&lt;&gt;MID(M36,1,1),CONCATENATE(" e ",INDIRECT(M36)),""),""),""),IF(VALUE(L35)&gt;1," Centavos"," Centavo")),"")</f>
        <v/>
      </c>
      <c r="Z36" s="3">
        <v>1159</v>
      </c>
    </row>
    <row r="37" spans="1:26" ht="56.25" x14ac:dyDescent="0.25">
      <c r="A37" s="2">
        <v>15</v>
      </c>
      <c r="B37" s="2" t="s">
        <v>22</v>
      </c>
      <c r="C37" s="4">
        <v>570</v>
      </c>
      <c r="D37" s="5" t="s">
        <v>38</v>
      </c>
      <c r="E37" s="6"/>
      <c r="F37" s="7"/>
      <c r="G37" s="8">
        <f t="shared" si="0"/>
        <v>0</v>
      </c>
      <c r="Z37" s="3">
        <v>1446</v>
      </c>
    </row>
    <row r="38" spans="1:26" ht="78.75" x14ac:dyDescent="0.25">
      <c r="A38" s="2">
        <v>16</v>
      </c>
      <c r="B38" s="2" t="s">
        <v>22</v>
      </c>
      <c r="C38" s="4">
        <v>172</v>
      </c>
      <c r="D38" s="5" t="s">
        <v>39</v>
      </c>
      <c r="E38" s="6"/>
      <c r="F38" s="7"/>
      <c r="G38" s="8">
        <f t="shared" si="0"/>
        <v>0</v>
      </c>
      <c r="Z38" s="3">
        <v>2615</v>
      </c>
    </row>
    <row r="39" spans="1:26" ht="56.25" x14ac:dyDescent="0.25">
      <c r="A39" s="2">
        <v>17</v>
      </c>
      <c r="B39" s="2" t="s">
        <v>22</v>
      </c>
      <c r="C39" s="4">
        <v>170</v>
      </c>
      <c r="D39" s="5" t="s">
        <v>40</v>
      </c>
      <c r="E39" s="6"/>
      <c r="F39" s="7"/>
      <c r="G39" s="8">
        <f t="shared" si="0"/>
        <v>0</v>
      </c>
      <c r="Z39" s="3">
        <v>1549</v>
      </c>
    </row>
    <row r="40" spans="1:26" ht="56.25" x14ac:dyDescent="0.25">
      <c r="A40" s="2">
        <v>18</v>
      </c>
      <c r="B40" s="2" t="s">
        <v>22</v>
      </c>
      <c r="C40" s="4">
        <v>255</v>
      </c>
      <c r="D40" s="5" t="s">
        <v>41</v>
      </c>
      <c r="E40" s="6"/>
      <c r="F40" s="7"/>
      <c r="G40" s="8">
        <f t="shared" si="0"/>
        <v>0</v>
      </c>
      <c r="Z40" s="3">
        <v>1491</v>
      </c>
    </row>
    <row r="41" spans="1:26" ht="157.5" x14ac:dyDescent="0.25">
      <c r="A41" s="2">
        <v>19</v>
      </c>
      <c r="B41" s="2" t="s">
        <v>22</v>
      </c>
      <c r="C41" s="4">
        <v>90</v>
      </c>
      <c r="D41" s="5" t="s">
        <v>42</v>
      </c>
      <c r="E41" s="6"/>
      <c r="F41" s="7"/>
      <c r="G41" s="8">
        <f t="shared" si="0"/>
        <v>0</v>
      </c>
      <c r="Z41" s="3">
        <v>1492</v>
      </c>
    </row>
    <row r="42" spans="1:26" ht="123.75" x14ac:dyDescent="0.25">
      <c r="A42" s="2">
        <v>20</v>
      </c>
      <c r="B42" s="2" t="s">
        <v>22</v>
      </c>
      <c r="C42" s="4">
        <v>93</v>
      </c>
      <c r="D42" s="5" t="s">
        <v>43</v>
      </c>
      <c r="E42" s="6"/>
      <c r="F42" s="7"/>
      <c r="G42" s="8">
        <f t="shared" si="0"/>
        <v>0</v>
      </c>
      <c r="Z42" s="3">
        <v>1493</v>
      </c>
    </row>
    <row r="43" spans="1:26" ht="123.75" x14ac:dyDescent="0.25">
      <c r="A43" s="2">
        <v>21</v>
      </c>
      <c r="B43" s="2" t="s">
        <v>22</v>
      </c>
      <c r="C43" s="4">
        <v>77</v>
      </c>
      <c r="D43" s="5" t="s">
        <v>44</v>
      </c>
      <c r="E43" s="6"/>
      <c r="F43" s="7"/>
      <c r="G43" s="8">
        <f t="shared" si="0"/>
        <v>0</v>
      </c>
      <c r="Z43" s="3">
        <v>751</v>
      </c>
    </row>
    <row r="44" spans="1:26" ht="123.75" x14ac:dyDescent="0.25">
      <c r="A44" s="2">
        <v>22</v>
      </c>
      <c r="B44" s="2" t="s">
        <v>22</v>
      </c>
      <c r="C44" s="4">
        <v>64</v>
      </c>
      <c r="D44" s="5" t="s">
        <v>45</v>
      </c>
      <c r="E44" s="6"/>
      <c r="F44" s="7"/>
      <c r="G44" s="8">
        <f t="shared" si="0"/>
        <v>0</v>
      </c>
      <c r="Z44" s="3">
        <v>324</v>
      </c>
    </row>
    <row r="45" spans="1:26" ht="56.25" x14ac:dyDescent="0.25">
      <c r="A45" s="2">
        <v>23</v>
      </c>
      <c r="B45" s="2" t="s">
        <v>22</v>
      </c>
      <c r="C45" s="4">
        <v>238</v>
      </c>
      <c r="D45" s="5" t="s">
        <v>46</v>
      </c>
      <c r="E45" s="6"/>
      <c r="F45" s="7"/>
      <c r="G45" s="8">
        <f t="shared" si="0"/>
        <v>0</v>
      </c>
      <c r="Z45" s="3">
        <v>1495</v>
      </c>
    </row>
    <row r="46" spans="1:26" ht="56.25" x14ac:dyDescent="0.25">
      <c r="A46" s="2">
        <v>24</v>
      </c>
      <c r="B46" s="2" t="s">
        <v>22</v>
      </c>
      <c r="C46" s="4">
        <v>244</v>
      </c>
      <c r="D46" s="5" t="s">
        <v>47</v>
      </c>
      <c r="E46" s="6"/>
      <c r="F46" s="7"/>
      <c r="G46" s="8">
        <f t="shared" si="0"/>
        <v>0</v>
      </c>
      <c r="Z46" s="3">
        <v>1497</v>
      </c>
    </row>
    <row r="47" spans="1:26" ht="56.25" x14ac:dyDescent="0.25">
      <c r="A47" s="2">
        <v>25</v>
      </c>
      <c r="B47" s="2" t="s">
        <v>22</v>
      </c>
      <c r="C47" s="4">
        <v>238</v>
      </c>
      <c r="D47" s="5" t="s">
        <v>48</v>
      </c>
      <c r="E47" s="6"/>
      <c r="F47" s="7"/>
      <c r="G47" s="8">
        <f t="shared" si="0"/>
        <v>0</v>
      </c>
      <c r="Z47" s="3">
        <v>1496</v>
      </c>
    </row>
    <row r="48" spans="1:26" ht="56.25" x14ac:dyDescent="0.25">
      <c r="A48" s="2">
        <v>26</v>
      </c>
      <c r="B48" s="2" t="s">
        <v>22</v>
      </c>
      <c r="C48" s="4">
        <v>250</v>
      </c>
      <c r="D48" s="5" t="s">
        <v>49</v>
      </c>
      <c r="E48" s="6"/>
      <c r="F48" s="7"/>
      <c r="G48" s="8">
        <f t="shared" si="0"/>
        <v>0</v>
      </c>
      <c r="Z48" s="3">
        <v>1400</v>
      </c>
    </row>
    <row r="49" spans="1:26" ht="22.5" x14ac:dyDescent="0.25">
      <c r="A49" s="2">
        <v>27</v>
      </c>
      <c r="B49" s="2" t="s">
        <v>22</v>
      </c>
      <c r="C49" s="4">
        <v>188</v>
      </c>
      <c r="D49" s="5" t="s">
        <v>50</v>
      </c>
      <c r="E49" s="6"/>
      <c r="F49" s="7"/>
      <c r="G49" s="8">
        <f t="shared" si="0"/>
        <v>0</v>
      </c>
      <c r="Z49" s="3">
        <v>1498</v>
      </c>
    </row>
    <row r="50" spans="1:26" ht="135" x14ac:dyDescent="0.25">
      <c r="A50" s="2">
        <v>28</v>
      </c>
      <c r="B50" s="2" t="s">
        <v>22</v>
      </c>
      <c r="C50" s="4">
        <v>384</v>
      </c>
      <c r="D50" s="5" t="s">
        <v>51</v>
      </c>
      <c r="E50" s="6"/>
      <c r="F50" s="7"/>
      <c r="G50" s="8">
        <f t="shared" si="0"/>
        <v>0</v>
      </c>
      <c r="Z50" s="3">
        <v>326</v>
      </c>
    </row>
    <row r="51" spans="1:26" ht="45" x14ac:dyDescent="0.25">
      <c r="A51" s="2">
        <v>29</v>
      </c>
      <c r="B51" s="2" t="s">
        <v>22</v>
      </c>
      <c r="C51" s="4">
        <v>740</v>
      </c>
      <c r="D51" s="5" t="s">
        <v>52</v>
      </c>
      <c r="E51" s="6"/>
      <c r="F51" s="7"/>
      <c r="G51" s="8">
        <f t="shared" si="0"/>
        <v>0</v>
      </c>
      <c r="Z51" s="3">
        <v>1443</v>
      </c>
    </row>
    <row r="52" spans="1:26" ht="22.5" x14ac:dyDescent="0.25">
      <c r="A52" s="2">
        <v>30</v>
      </c>
      <c r="B52" s="2" t="s">
        <v>22</v>
      </c>
      <c r="C52" s="4">
        <v>950</v>
      </c>
      <c r="D52" s="5" t="s">
        <v>53</v>
      </c>
      <c r="E52" s="6"/>
      <c r="F52" s="7"/>
      <c r="G52" s="8">
        <f t="shared" si="0"/>
        <v>0</v>
      </c>
      <c r="Z52" s="3">
        <v>1499</v>
      </c>
    </row>
    <row r="53" spans="1:26" ht="45" x14ac:dyDescent="0.25">
      <c r="A53" s="2">
        <v>31</v>
      </c>
      <c r="B53" s="2" t="s">
        <v>22</v>
      </c>
      <c r="C53" s="4">
        <v>250</v>
      </c>
      <c r="D53" s="5" t="s">
        <v>54</v>
      </c>
      <c r="E53" s="6"/>
      <c r="F53" s="7"/>
      <c r="G53" s="8">
        <f t="shared" si="0"/>
        <v>0</v>
      </c>
      <c r="Z53" s="3">
        <v>1502</v>
      </c>
    </row>
    <row r="54" spans="1:26" ht="45" x14ac:dyDescent="0.25">
      <c r="A54" s="2">
        <v>32</v>
      </c>
      <c r="B54" s="2" t="s">
        <v>22</v>
      </c>
      <c r="C54" s="4">
        <v>236</v>
      </c>
      <c r="D54" s="5" t="s">
        <v>55</v>
      </c>
      <c r="E54" s="6"/>
      <c r="F54" s="7"/>
      <c r="G54" s="8">
        <f t="shared" si="0"/>
        <v>0</v>
      </c>
      <c r="Z54" s="3">
        <v>347</v>
      </c>
    </row>
    <row r="55" spans="1:26" ht="45" x14ac:dyDescent="0.25">
      <c r="A55" s="2">
        <v>33</v>
      </c>
      <c r="B55" s="2" t="s">
        <v>22</v>
      </c>
      <c r="C55" s="4">
        <v>234</v>
      </c>
      <c r="D55" s="5" t="s">
        <v>56</v>
      </c>
      <c r="E55" s="6"/>
      <c r="F55" s="7"/>
      <c r="G55" s="8">
        <f t="shared" ref="G55:G86" si="1">IFERROR(C55*F55,0)</f>
        <v>0</v>
      </c>
      <c r="Z55" s="3">
        <v>1500</v>
      </c>
    </row>
    <row r="56" spans="1:26" ht="45" x14ac:dyDescent="0.25">
      <c r="A56" s="2">
        <v>34</v>
      </c>
      <c r="B56" s="2" t="s">
        <v>22</v>
      </c>
      <c r="C56" s="4">
        <v>249</v>
      </c>
      <c r="D56" s="5" t="s">
        <v>57</v>
      </c>
      <c r="E56" s="6"/>
      <c r="F56" s="7"/>
      <c r="G56" s="8">
        <f t="shared" si="1"/>
        <v>0</v>
      </c>
      <c r="Z56" s="3">
        <v>1501</v>
      </c>
    </row>
    <row r="57" spans="1:26" ht="45" x14ac:dyDescent="0.25">
      <c r="A57" s="2">
        <v>35</v>
      </c>
      <c r="B57" s="2" t="s">
        <v>22</v>
      </c>
      <c r="C57" s="4">
        <v>248</v>
      </c>
      <c r="D57" s="5" t="s">
        <v>58</v>
      </c>
      <c r="E57" s="6"/>
      <c r="F57" s="7"/>
      <c r="G57" s="8">
        <f t="shared" si="1"/>
        <v>0</v>
      </c>
      <c r="Z57" s="3">
        <v>349</v>
      </c>
    </row>
    <row r="58" spans="1:26" ht="45" x14ac:dyDescent="0.25">
      <c r="A58" s="2">
        <v>36</v>
      </c>
      <c r="B58" s="2" t="s">
        <v>34</v>
      </c>
      <c r="C58" s="4">
        <v>250</v>
      </c>
      <c r="D58" s="5" t="s">
        <v>59</v>
      </c>
      <c r="E58" s="6"/>
      <c r="F58" s="7"/>
      <c r="G58" s="8">
        <f t="shared" si="1"/>
        <v>0</v>
      </c>
      <c r="Z58" s="3">
        <v>721</v>
      </c>
    </row>
    <row r="59" spans="1:26" ht="101.25" x14ac:dyDescent="0.25">
      <c r="A59" s="2">
        <v>37</v>
      </c>
      <c r="B59" s="2" t="s">
        <v>22</v>
      </c>
      <c r="C59" s="4">
        <v>116</v>
      </c>
      <c r="D59" s="5" t="s">
        <v>60</v>
      </c>
      <c r="E59" s="6"/>
      <c r="F59" s="7"/>
      <c r="G59" s="8">
        <f t="shared" si="1"/>
        <v>0</v>
      </c>
      <c r="Z59" s="3">
        <v>350</v>
      </c>
    </row>
    <row r="60" spans="1:26" ht="22.5" x14ac:dyDescent="0.25">
      <c r="A60" s="2">
        <v>38</v>
      </c>
      <c r="B60" s="2" t="s">
        <v>22</v>
      </c>
      <c r="C60" s="4">
        <v>64</v>
      </c>
      <c r="D60" s="5" t="s">
        <v>61</v>
      </c>
      <c r="E60" s="6"/>
      <c r="F60" s="7"/>
      <c r="G60" s="8">
        <f t="shared" si="1"/>
        <v>0</v>
      </c>
      <c r="Z60" s="3">
        <v>351</v>
      </c>
    </row>
    <row r="61" spans="1:26" ht="22.5" x14ac:dyDescent="0.25">
      <c r="A61" s="2">
        <v>39</v>
      </c>
      <c r="B61" s="2" t="s">
        <v>34</v>
      </c>
      <c r="C61" s="4">
        <v>54</v>
      </c>
      <c r="D61" s="5" t="s">
        <v>62</v>
      </c>
      <c r="E61" s="6"/>
      <c r="F61" s="7"/>
      <c r="G61" s="8">
        <f t="shared" si="1"/>
        <v>0</v>
      </c>
      <c r="Z61" s="3">
        <v>722</v>
      </c>
    </row>
    <row r="62" spans="1:26" ht="78.75" x14ac:dyDescent="0.25">
      <c r="A62" s="2">
        <v>40</v>
      </c>
      <c r="B62" s="2" t="s">
        <v>22</v>
      </c>
      <c r="C62" s="4">
        <v>320</v>
      </c>
      <c r="D62" s="5" t="s">
        <v>63</v>
      </c>
      <c r="E62" s="6"/>
      <c r="F62" s="7"/>
      <c r="G62" s="8">
        <f t="shared" si="1"/>
        <v>0</v>
      </c>
      <c r="Z62" s="3">
        <v>356</v>
      </c>
    </row>
    <row r="63" spans="1:26" ht="56.25" x14ac:dyDescent="0.25">
      <c r="A63" s="2">
        <v>41</v>
      </c>
      <c r="B63" s="2" t="s">
        <v>22</v>
      </c>
      <c r="C63" s="4">
        <v>234</v>
      </c>
      <c r="D63" s="5" t="s">
        <v>64</v>
      </c>
      <c r="E63" s="6"/>
      <c r="F63" s="7"/>
      <c r="G63" s="8">
        <f t="shared" si="1"/>
        <v>0</v>
      </c>
      <c r="Z63" s="3">
        <v>1503</v>
      </c>
    </row>
    <row r="64" spans="1:26" ht="45" x14ac:dyDescent="0.25">
      <c r="A64" s="2">
        <v>42</v>
      </c>
      <c r="B64" s="2" t="s">
        <v>22</v>
      </c>
      <c r="C64" s="4">
        <v>214</v>
      </c>
      <c r="D64" s="5" t="s">
        <v>65</v>
      </c>
      <c r="E64" s="6"/>
      <c r="F64" s="7"/>
      <c r="G64" s="8">
        <f t="shared" si="1"/>
        <v>0</v>
      </c>
      <c r="Z64" s="3">
        <v>353</v>
      </c>
    </row>
    <row r="65" spans="1:26" ht="33.75" x14ac:dyDescent="0.25">
      <c r="A65" s="2">
        <v>43</v>
      </c>
      <c r="B65" s="2" t="s">
        <v>22</v>
      </c>
      <c r="C65" s="4">
        <v>340</v>
      </c>
      <c r="D65" s="5" t="s">
        <v>66</v>
      </c>
      <c r="E65" s="6"/>
      <c r="F65" s="7"/>
      <c r="G65" s="8">
        <f t="shared" si="1"/>
        <v>0</v>
      </c>
      <c r="Z65" s="3">
        <v>354</v>
      </c>
    </row>
    <row r="66" spans="1:26" ht="56.25" x14ac:dyDescent="0.25">
      <c r="A66" s="2">
        <v>44</v>
      </c>
      <c r="B66" s="2" t="s">
        <v>22</v>
      </c>
      <c r="C66" s="4">
        <v>146</v>
      </c>
      <c r="D66" s="5" t="s">
        <v>67</v>
      </c>
      <c r="E66" s="6"/>
      <c r="F66" s="7"/>
      <c r="G66" s="8">
        <f t="shared" si="1"/>
        <v>0</v>
      </c>
      <c r="Z66" s="3">
        <v>443</v>
      </c>
    </row>
    <row r="67" spans="1:26" ht="33.75" x14ac:dyDescent="0.25">
      <c r="A67" s="2">
        <v>45</v>
      </c>
      <c r="B67" s="2" t="s">
        <v>22</v>
      </c>
      <c r="C67" s="4">
        <v>112</v>
      </c>
      <c r="D67" s="5" t="s">
        <v>68</v>
      </c>
      <c r="E67" s="6"/>
      <c r="F67" s="7"/>
      <c r="G67" s="8">
        <f t="shared" si="1"/>
        <v>0</v>
      </c>
      <c r="Z67" s="3">
        <v>1423</v>
      </c>
    </row>
    <row r="68" spans="1:26" ht="22.5" x14ac:dyDescent="0.25">
      <c r="A68" s="2">
        <v>46</v>
      </c>
      <c r="B68" s="2" t="s">
        <v>22</v>
      </c>
      <c r="C68" s="4">
        <v>611</v>
      </c>
      <c r="D68" s="5" t="s">
        <v>69</v>
      </c>
      <c r="E68" s="6"/>
      <c r="F68" s="7"/>
      <c r="G68" s="8">
        <f t="shared" si="1"/>
        <v>0</v>
      </c>
      <c r="Z68" s="3">
        <v>454</v>
      </c>
    </row>
    <row r="69" spans="1:26" ht="22.5" x14ac:dyDescent="0.25">
      <c r="A69" s="2">
        <v>47</v>
      </c>
      <c r="B69" s="2" t="s">
        <v>22</v>
      </c>
      <c r="C69" s="4">
        <v>130</v>
      </c>
      <c r="D69" s="5" t="s">
        <v>70</v>
      </c>
      <c r="E69" s="6"/>
      <c r="F69" s="7"/>
      <c r="G69" s="8">
        <f t="shared" si="1"/>
        <v>0</v>
      </c>
      <c r="Z69" s="3">
        <v>393</v>
      </c>
    </row>
    <row r="70" spans="1:26" ht="56.25" x14ac:dyDescent="0.25">
      <c r="A70" s="2">
        <v>48</v>
      </c>
      <c r="B70" s="2" t="s">
        <v>22</v>
      </c>
      <c r="C70" s="4">
        <v>456</v>
      </c>
      <c r="D70" s="5" t="s">
        <v>71</v>
      </c>
      <c r="E70" s="6"/>
      <c r="F70" s="7"/>
      <c r="G70" s="8">
        <f t="shared" si="1"/>
        <v>0</v>
      </c>
      <c r="Z70" s="3">
        <v>1504</v>
      </c>
    </row>
    <row r="71" spans="1:26" ht="22.5" x14ac:dyDescent="0.25">
      <c r="A71" s="2">
        <v>49</v>
      </c>
      <c r="B71" s="2" t="s">
        <v>22</v>
      </c>
      <c r="C71" s="4">
        <v>272</v>
      </c>
      <c r="D71" s="5" t="s">
        <v>72</v>
      </c>
      <c r="E71" s="6"/>
      <c r="F71" s="7"/>
      <c r="G71" s="8">
        <f t="shared" si="1"/>
        <v>0</v>
      </c>
      <c r="Z71" s="3">
        <v>369</v>
      </c>
    </row>
    <row r="72" spans="1:26" ht="45" x14ac:dyDescent="0.25">
      <c r="A72" s="2">
        <v>50</v>
      </c>
      <c r="B72" s="2" t="s">
        <v>22</v>
      </c>
      <c r="C72" s="4">
        <v>79</v>
      </c>
      <c r="D72" s="5" t="s">
        <v>73</v>
      </c>
      <c r="E72" s="6"/>
      <c r="F72" s="7"/>
      <c r="G72" s="8">
        <f t="shared" si="1"/>
        <v>0</v>
      </c>
      <c r="Z72" s="3">
        <v>726</v>
      </c>
    </row>
    <row r="73" spans="1:26" ht="45" x14ac:dyDescent="0.25">
      <c r="A73" s="2">
        <v>51</v>
      </c>
      <c r="B73" s="2" t="s">
        <v>74</v>
      </c>
      <c r="C73" s="4">
        <v>67</v>
      </c>
      <c r="D73" s="5" t="s">
        <v>75</v>
      </c>
      <c r="E73" s="6"/>
      <c r="F73" s="7"/>
      <c r="G73" s="8">
        <f t="shared" si="1"/>
        <v>0</v>
      </c>
      <c r="Z73" s="3">
        <v>1447</v>
      </c>
    </row>
    <row r="74" spans="1:26" ht="33.75" x14ac:dyDescent="0.25">
      <c r="A74" s="2">
        <v>52</v>
      </c>
      <c r="B74" s="2" t="s">
        <v>22</v>
      </c>
      <c r="C74" s="4">
        <v>68</v>
      </c>
      <c r="D74" s="5" t="s">
        <v>76</v>
      </c>
      <c r="E74" s="6"/>
      <c r="F74" s="7"/>
      <c r="G74" s="8">
        <f t="shared" si="1"/>
        <v>0</v>
      </c>
      <c r="Z74" s="3">
        <v>370</v>
      </c>
    </row>
    <row r="75" spans="1:26" ht="45" x14ac:dyDescent="0.25">
      <c r="A75" s="2">
        <v>53</v>
      </c>
      <c r="B75" s="2" t="s">
        <v>22</v>
      </c>
      <c r="C75" s="4">
        <v>72</v>
      </c>
      <c r="D75" s="5" t="s">
        <v>77</v>
      </c>
      <c r="E75" s="6"/>
      <c r="F75" s="7"/>
      <c r="G75" s="8">
        <f t="shared" si="1"/>
        <v>0</v>
      </c>
      <c r="Z75" s="3">
        <v>372</v>
      </c>
    </row>
    <row r="76" spans="1:26" ht="33.75" x14ac:dyDescent="0.25">
      <c r="A76" s="2">
        <v>54</v>
      </c>
      <c r="B76" s="2" t="s">
        <v>22</v>
      </c>
      <c r="C76" s="4">
        <v>83</v>
      </c>
      <c r="D76" s="5" t="s">
        <v>78</v>
      </c>
      <c r="E76" s="6"/>
      <c r="F76" s="7"/>
      <c r="G76" s="8">
        <f t="shared" si="1"/>
        <v>0</v>
      </c>
      <c r="Z76" s="3">
        <v>1101</v>
      </c>
    </row>
    <row r="77" spans="1:26" ht="22.5" x14ac:dyDescent="0.25">
      <c r="A77" s="2">
        <v>55</v>
      </c>
      <c r="B77" s="2" t="s">
        <v>22</v>
      </c>
      <c r="C77" s="4">
        <v>200</v>
      </c>
      <c r="D77" s="5" t="s">
        <v>79</v>
      </c>
      <c r="E77" s="6"/>
      <c r="F77" s="7"/>
      <c r="G77" s="8">
        <f t="shared" si="1"/>
        <v>0</v>
      </c>
      <c r="Z77" s="3">
        <v>376</v>
      </c>
    </row>
    <row r="78" spans="1:26" ht="33.75" x14ac:dyDescent="0.25">
      <c r="A78" s="2">
        <v>56</v>
      </c>
      <c r="B78" s="2" t="s">
        <v>22</v>
      </c>
      <c r="C78" s="4">
        <v>155</v>
      </c>
      <c r="D78" s="5" t="s">
        <v>80</v>
      </c>
      <c r="E78" s="6"/>
      <c r="F78" s="7"/>
      <c r="G78" s="8">
        <f t="shared" si="1"/>
        <v>0</v>
      </c>
      <c r="Z78" s="3">
        <v>374</v>
      </c>
    </row>
    <row r="79" spans="1:26" ht="45" x14ac:dyDescent="0.25">
      <c r="A79" s="2">
        <v>57</v>
      </c>
      <c r="B79" s="2" t="s">
        <v>22</v>
      </c>
      <c r="C79" s="4">
        <v>185</v>
      </c>
      <c r="D79" s="5" t="s">
        <v>81</v>
      </c>
      <c r="E79" s="6"/>
      <c r="F79" s="7"/>
      <c r="G79" s="8">
        <f t="shared" si="1"/>
        <v>0</v>
      </c>
      <c r="Z79" s="3">
        <v>375</v>
      </c>
    </row>
    <row r="80" spans="1:26" x14ac:dyDescent="0.25">
      <c r="A80" s="2">
        <v>58</v>
      </c>
      <c r="B80" s="2" t="s">
        <v>22</v>
      </c>
      <c r="C80" s="4">
        <v>202</v>
      </c>
      <c r="D80" s="5" t="s">
        <v>82</v>
      </c>
      <c r="E80" s="6"/>
      <c r="F80" s="7"/>
      <c r="G80" s="8">
        <f t="shared" si="1"/>
        <v>0</v>
      </c>
      <c r="Z80" s="3">
        <v>377</v>
      </c>
    </row>
    <row r="81" spans="1:26" x14ac:dyDescent="0.25">
      <c r="A81" s="2">
        <v>59</v>
      </c>
      <c r="B81" s="2" t="s">
        <v>22</v>
      </c>
      <c r="C81" s="4">
        <v>170</v>
      </c>
      <c r="D81" s="5" t="s">
        <v>83</v>
      </c>
      <c r="E81" s="6"/>
      <c r="F81" s="7"/>
      <c r="G81" s="8">
        <f t="shared" si="1"/>
        <v>0</v>
      </c>
      <c r="Z81" s="3">
        <v>378</v>
      </c>
    </row>
    <row r="82" spans="1:26" ht="45" x14ac:dyDescent="0.25">
      <c r="A82" s="2">
        <v>60</v>
      </c>
      <c r="B82" s="2" t="s">
        <v>22</v>
      </c>
      <c r="C82" s="4">
        <v>58</v>
      </c>
      <c r="D82" s="5" t="s">
        <v>84</v>
      </c>
      <c r="E82" s="6"/>
      <c r="F82" s="7"/>
      <c r="G82" s="8">
        <f t="shared" si="1"/>
        <v>0</v>
      </c>
      <c r="Z82" s="3">
        <v>2616</v>
      </c>
    </row>
    <row r="83" spans="1:26" ht="45" x14ac:dyDescent="0.25">
      <c r="A83" s="2">
        <v>61</v>
      </c>
      <c r="B83" s="2" t="s">
        <v>22</v>
      </c>
      <c r="C83" s="4">
        <v>1895</v>
      </c>
      <c r="D83" s="5" t="s">
        <v>85</v>
      </c>
      <c r="E83" s="6"/>
      <c r="F83" s="7"/>
      <c r="G83" s="8">
        <f t="shared" si="1"/>
        <v>0</v>
      </c>
      <c r="Z83" s="3">
        <v>1522</v>
      </c>
    </row>
    <row r="84" spans="1:26" ht="33.75" x14ac:dyDescent="0.25">
      <c r="A84" s="2">
        <v>62</v>
      </c>
      <c r="B84" s="2" t="s">
        <v>22</v>
      </c>
      <c r="C84" s="4">
        <v>964</v>
      </c>
      <c r="D84" s="5" t="s">
        <v>86</v>
      </c>
      <c r="E84" s="6"/>
      <c r="F84" s="7"/>
      <c r="G84" s="8">
        <f t="shared" si="1"/>
        <v>0</v>
      </c>
      <c r="Z84" s="3">
        <v>1557</v>
      </c>
    </row>
    <row r="85" spans="1:26" ht="33.75" x14ac:dyDescent="0.25">
      <c r="A85" s="2">
        <v>63</v>
      </c>
      <c r="B85" s="2" t="s">
        <v>22</v>
      </c>
      <c r="C85" s="4">
        <v>384</v>
      </c>
      <c r="D85" s="5" t="s">
        <v>87</v>
      </c>
      <c r="E85" s="6"/>
      <c r="F85" s="7"/>
      <c r="G85" s="8">
        <f t="shared" si="1"/>
        <v>0</v>
      </c>
      <c r="Z85" s="3">
        <v>2617</v>
      </c>
    </row>
    <row r="86" spans="1:26" ht="33.75" x14ac:dyDescent="0.25">
      <c r="A86" s="2">
        <v>64</v>
      </c>
      <c r="B86" s="2" t="s">
        <v>22</v>
      </c>
      <c r="C86" s="4">
        <v>113</v>
      </c>
      <c r="D86" s="5" t="s">
        <v>88</v>
      </c>
      <c r="E86" s="6"/>
      <c r="F86" s="7"/>
      <c r="G86" s="8">
        <f t="shared" si="1"/>
        <v>0</v>
      </c>
      <c r="Z86" s="3">
        <v>380</v>
      </c>
    </row>
    <row r="87" spans="1:26" ht="45" x14ac:dyDescent="0.25">
      <c r="A87" s="2">
        <v>65</v>
      </c>
      <c r="B87" s="2" t="s">
        <v>22</v>
      </c>
      <c r="C87" s="4">
        <v>303</v>
      </c>
      <c r="D87" s="5" t="s">
        <v>89</v>
      </c>
      <c r="E87" s="6"/>
      <c r="F87" s="7"/>
      <c r="G87" s="8">
        <f t="shared" ref="G87:G118" si="2">IFERROR(C87*F87,0)</f>
        <v>0</v>
      </c>
      <c r="Z87" s="3">
        <v>2628</v>
      </c>
    </row>
    <row r="88" spans="1:26" ht="78.75" x14ac:dyDescent="0.25">
      <c r="A88" s="2">
        <v>66</v>
      </c>
      <c r="B88" s="2" t="s">
        <v>22</v>
      </c>
      <c r="C88" s="4">
        <v>90</v>
      </c>
      <c r="D88" s="5" t="s">
        <v>90</v>
      </c>
      <c r="E88" s="6"/>
      <c r="F88" s="7"/>
      <c r="G88" s="8">
        <f t="shared" si="2"/>
        <v>0</v>
      </c>
      <c r="Z88" s="3">
        <v>1559</v>
      </c>
    </row>
    <row r="89" spans="1:26" ht="90" x14ac:dyDescent="0.25">
      <c r="A89" s="2">
        <v>67</v>
      </c>
      <c r="B89" s="2" t="s">
        <v>22</v>
      </c>
      <c r="C89" s="4">
        <v>49</v>
      </c>
      <c r="D89" s="5" t="s">
        <v>91</v>
      </c>
      <c r="E89" s="6"/>
      <c r="F89" s="7"/>
      <c r="G89" s="8">
        <f t="shared" si="2"/>
        <v>0</v>
      </c>
      <c r="Z89" s="3">
        <v>1068</v>
      </c>
    </row>
    <row r="90" spans="1:26" ht="22.5" x14ac:dyDescent="0.25">
      <c r="A90" s="2">
        <v>68</v>
      </c>
      <c r="B90" s="2" t="s">
        <v>22</v>
      </c>
      <c r="C90" s="4">
        <v>66</v>
      </c>
      <c r="D90" s="5" t="s">
        <v>92</v>
      </c>
      <c r="E90" s="6"/>
      <c r="F90" s="7"/>
      <c r="G90" s="8">
        <f t="shared" si="2"/>
        <v>0</v>
      </c>
      <c r="Z90" s="3">
        <v>2619</v>
      </c>
    </row>
    <row r="91" spans="1:26" ht="33.75" x14ac:dyDescent="0.25">
      <c r="A91" s="2">
        <v>69</v>
      </c>
      <c r="B91" s="2" t="s">
        <v>22</v>
      </c>
      <c r="C91" s="4">
        <v>95</v>
      </c>
      <c r="D91" s="5" t="s">
        <v>93</v>
      </c>
      <c r="E91" s="6"/>
      <c r="F91" s="7"/>
      <c r="G91" s="8">
        <f t="shared" si="2"/>
        <v>0</v>
      </c>
      <c r="Z91" s="3">
        <v>2618</v>
      </c>
    </row>
    <row r="92" spans="1:26" ht="45" x14ac:dyDescent="0.25">
      <c r="A92" s="2">
        <v>70</v>
      </c>
      <c r="B92" s="2" t="s">
        <v>22</v>
      </c>
      <c r="C92" s="4">
        <v>46</v>
      </c>
      <c r="D92" s="5" t="s">
        <v>94</v>
      </c>
      <c r="E92" s="6"/>
      <c r="F92" s="7"/>
      <c r="G92" s="8">
        <f t="shared" si="2"/>
        <v>0</v>
      </c>
      <c r="Z92" s="3">
        <v>1149</v>
      </c>
    </row>
    <row r="93" spans="1:26" ht="22.5" x14ac:dyDescent="0.25">
      <c r="A93" s="2">
        <v>71</v>
      </c>
      <c r="B93" s="2" t="s">
        <v>22</v>
      </c>
      <c r="C93" s="4">
        <v>45</v>
      </c>
      <c r="D93" s="5" t="s">
        <v>95</v>
      </c>
      <c r="E93" s="6"/>
      <c r="F93" s="7"/>
      <c r="G93" s="8">
        <f t="shared" si="2"/>
        <v>0</v>
      </c>
      <c r="Z93" s="3">
        <v>2620</v>
      </c>
    </row>
    <row r="94" spans="1:26" ht="22.5" x14ac:dyDescent="0.25">
      <c r="A94" s="2">
        <v>72</v>
      </c>
      <c r="B94" s="2" t="s">
        <v>22</v>
      </c>
      <c r="C94" s="4">
        <v>45</v>
      </c>
      <c r="D94" s="5" t="s">
        <v>96</v>
      </c>
      <c r="E94" s="6"/>
      <c r="F94" s="7"/>
      <c r="G94" s="8">
        <f t="shared" si="2"/>
        <v>0</v>
      </c>
      <c r="Z94" s="3">
        <v>2621</v>
      </c>
    </row>
    <row r="95" spans="1:26" ht="33.75" x14ac:dyDescent="0.25">
      <c r="A95" s="2">
        <v>73</v>
      </c>
      <c r="B95" s="2" t="s">
        <v>22</v>
      </c>
      <c r="C95" s="4">
        <v>41</v>
      </c>
      <c r="D95" s="5" t="s">
        <v>97</v>
      </c>
      <c r="E95" s="6"/>
      <c r="F95" s="7"/>
      <c r="G95" s="8">
        <f t="shared" si="2"/>
        <v>0</v>
      </c>
      <c r="Z95" s="3">
        <v>2622</v>
      </c>
    </row>
    <row r="96" spans="1:26" ht="33.75" x14ac:dyDescent="0.25">
      <c r="A96" s="2">
        <v>74</v>
      </c>
      <c r="B96" s="2" t="s">
        <v>22</v>
      </c>
      <c r="C96" s="4">
        <v>82</v>
      </c>
      <c r="D96" s="5" t="s">
        <v>98</v>
      </c>
      <c r="E96" s="6"/>
      <c r="F96" s="7"/>
      <c r="G96" s="8">
        <f t="shared" si="2"/>
        <v>0</v>
      </c>
      <c r="Z96" s="3">
        <v>1589</v>
      </c>
    </row>
    <row r="97" spans="1:26" ht="33.75" x14ac:dyDescent="0.25">
      <c r="A97" s="2">
        <v>75</v>
      </c>
      <c r="B97" s="2" t="s">
        <v>22</v>
      </c>
      <c r="C97" s="4">
        <v>88</v>
      </c>
      <c r="D97" s="5" t="s">
        <v>99</v>
      </c>
      <c r="E97" s="6"/>
      <c r="F97" s="7"/>
      <c r="G97" s="8">
        <f t="shared" si="2"/>
        <v>0</v>
      </c>
      <c r="Z97" s="3">
        <v>1523</v>
      </c>
    </row>
    <row r="98" spans="1:26" ht="56.25" x14ac:dyDescent="0.25">
      <c r="A98" s="2">
        <v>76</v>
      </c>
      <c r="B98" s="2" t="s">
        <v>22</v>
      </c>
      <c r="C98" s="4">
        <v>67</v>
      </c>
      <c r="D98" s="5" t="s">
        <v>100</v>
      </c>
      <c r="E98" s="6"/>
      <c r="F98" s="7"/>
      <c r="G98" s="8">
        <f t="shared" si="2"/>
        <v>0</v>
      </c>
      <c r="Z98" s="3">
        <v>1539</v>
      </c>
    </row>
    <row r="99" spans="1:26" ht="67.5" x14ac:dyDescent="0.25">
      <c r="A99" s="2">
        <v>77</v>
      </c>
      <c r="B99" s="2" t="s">
        <v>22</v>
      </c>
      <c r="C99" s="4">
        <v>324</v>
      </c>
      <c r="D99" s="5" t="s">
        <v>101</v>
      </c>
      <c r="E99" s="6"/>
      <c r="F99" s="7"/>
      <c r="G99" s="8">
        <f t="shared" si="2"/>
        <v>0</v>
      </c>
      <c r="Z99" s="3">
        <v>731</v>
      </c>
    </row>
    <row r="100" spans="1:26" ht="67.5" x14ac:dyDescent="0.25">
      <c r="A100" s="2">
        <v>78</v>
      </c>
      <c r="B100" s="2" t="s">
        <v>22</v>
      </c>
      <c r="C100" s="4">
        <v>317</v>
      </c>
      <c r="D100" s="5" t="s">
        <v>102</v>
      </c>
      <c r="E100" s="6"/>
      <c r="F100" s="7"/>
      <c r="G100" s="8">
        <f t="shared" si="2"/>
        <v>0</v>
      </c>
      <c r="Z100" s="3">
        <v>732</v>
      </c>
    </row>
    <row r="101" spans="1:26" ht="67.5" x14ac:dyDescent="0.25">
      <c r="A101" s="2">
        <v>79</v>
      </c>
      <c r="B101" s="2" t="s">
        <v>22</v>
      </c>
      <c r="C101" s="4">
        <v>172</v>
      </c>
      <c r="D101" s="5" t="s">
        <v>103</v>
      </c>
      <c r="E101" s="6"/>
      <c r="F101" s="7"/>
      <c r="G101" s="8">
        <f t="shared" si="2"/>
        <v>0</v>
      </c>
      <c r="Z101" s="3">
        <v>389</v>
      </c>
    </row>
    <row r="102" spans="1:26" ht="33.75" x14ac:dyDescent="0.25">
      <c r="A102" s="2">
        <v>80</v>
      </c>
      <c r="B102" s="2" t="s">
        <v>22</v>
      </c>
      <c r="C102" s="4">
        <v>44</v>
      </c>
      <c r="D102" s="5" t="s">
        <v>104</v>
      </c>
      <c r="E102" s="6"/>
      <c r="F102" s="7"/>
      <c r="G102" s="8">
        <f t="shared" si="2"/>
        <v>0</v>
      </c>
      <c r="Z102" s="3">
        <v>1506</v>
      </c>
    </row>
    <row r="103" spans="1:26" ht="33.75" x14ac:dyDescent="0.25">
      <c r="A103" s="2">
        <v>81</v>
      </c>
      <c r="B103" s="2" t="s">
        <v>22</v>
      </c>
      <c r="C103" s="4">
        <v>62</v>
      </c>
      <c r="D103" s="5" t="s">
        <v>105</v>
      </c>
      <c r="E103" s="6"/>
      <c r="F103" s="7"/>
      <c r="G103" s="8">
        <f t="shared" si="2"/>
        <v>0</v>
      </c>
      <c r="Z103" s="3">
        <v>390</v>
      </c>
    </row>
    <row r="104" spans="1:26" ht="45" x14ac:dyDescent="0.25">
      <c r="A104" s="2">
        <v>82</v>
      </c>
      <c r="B104" s="2" t="s">
        <v>22</v>
      </c>
      <c r="C104" s="4">
        <v>32</v>
      </c>
      <c r="D104" s="5" t="s">
        <v>106</v>
      </c>
      <c r="E104" s="6"/>
      <c r="F104" s="7"/>
      <c r="G104" s="8">
        <f t="shared" si="2"/>
        <v>0</v>
      </c>
      <c r="Z104" s="3">
        <v>391</v>
      </c>
    </row>
    <row r="105" spans="1:26" ht="45" x14ac:dyDescent="0.25">
      <c r="A105" s="2">
        <v>83</v>
      </c>
      <c r="B105" s="2" t="s">
        <v>22</v>
      </c>
      <c r="C105" s="4">
        <v>28</v>
      </c>
      <c r="D105" s="5" t="s">
        <v>107</v>
      </c>
      <c r="E105" s="6"/>
      <c r="F105" s="7"/>
      <c r="G105" s="8">
        <f t="shared" si="2"/>
        <v>0</v>
      </c>
      <c r="Z105" s="3">
        <v>392</v>
      </c>
    </row>
    <row r="106" spans="1:26" ht="22.5" x14ac:dyDescent="0.25">
      <c r="A106" s="2">
        <v>84</v>
      </c>
      <c r="B106" s="2" t="s">
        <v>22</v>
      </c>
      <c r="C106" s="4">
        <v>38</v>
      </c>
      <c r="D106" s="5" t="s">
        <v>108</v>
      </c>
      <c r="E106" s="6"/>
      <c r="F106" s="7"/>
      <c r="G106" s="8">
        <f t="shared" si="2"/>
        <v>0</v>
      </c>
      <c r="Z106" s="3">
        <v>1507</v>
      </c>
    </row>
    <row r="107" spans="1:26" ht="33.75" x14ac:dyDescent="0.25">
      <c r="A107" s="2">
        <v>85</v>
      </c>
      <c r="B107" s="2" t="s">
        <v>22</v>
      </c>
      <c r="C107" s="4">
        <v>360</v>
      </c>
      <c r="D107" s="5" t="s">
        <v>109</v>
      </c>
      <c r="E107" s="6"/>
      <c r="F107" s="7"/>
      <c r="G107" s="8">
        <f t="shared" si="2"/>
        <v>0</v>
      </c>
      <c r="Z107" s="3">
        <v>1564</v>
      </c>
    </row>
    <row r="108" spans="1:26" ht="33.75" x14ac:dyDescent="0.25">
      <c r="A108" s="2">
        <v>86</v>
      </c>
      <c r="B108" s="2" t="s">
        <v>22</v>
      </c>
      <c r="C108" s="4">
        <v>34</v>
      </c>
      <c r="D108" s="5" t="s">
        <v>110</v>
      </c>
      <c r="E108" s="6"/>
      <c r="F108" s="7"/>
      <c r="G108" s="8">
        <f t="shared" si="2"/>
        <v>0</v>
      </c>
      <c r="Z108" s="3">
        <v>445</v>
      </c>
    </row>
    <row r="109" spans="1:26" ht="33.75" x14ac:dyDescent="0.25">
      <c r="A109" s="2">
        <v>87</v>
      </c>
      <c r="B109" s="2" t="s">
        <v>22</v>
      </c>
      <c r="C109" s="4">
        <v>205</v>
      </c>
      <c r="D109" s="5" t="s">
        <v>111</v>
      </c>
      <c r="E109" s="6"/>
      <c r="F109" s="7"/>
      <c r="G109" s="8">
        <f t="shared" si="2"/>
        <v>0</v>
      </c>
      <c r="Z109" s="3">
        <v>1508</v>
      </c>
    </row>
    <row r="110" spans="1:26" ht="33.75" x14ac:dyDescent="0.25">
      <c r="A110" s="2">
        <v>88</v>
      </c>
      <c r="B110" s="2" t="s">
        <v>22</v>
      </c>
      <c r="C110" s="4">
        <v>1391</v>
      </c>
      <c r="D110" s="5" t="s">
        <v>112</v>
      </c>
      <c r="E110" s="6"/>
      <c r="F110" s="7"/>
      <c r="G110" s="8">
        <f t="shared" si="2"/>
        <v>0</v>
      </c>
      <c r="Z110" s="3">
        <v>804</v>
      </c>
    </row>
    <row r="111" spans="1:26" ht="33.75" x14ac:dyDescent="0.25">
      <c r="A111" s="2">
        <v>89</v>
      </c>
      <c r="B111" s="2" t="s">
        <v>22</v>
      </c>
      <c r="C111" s="4">
        <v>40</v>
      </c>
      <c r="D111" s="5" t="s">
        <v>113</v>
      </c>
      <c r="E111" s="6"/>
      <c r="F111" s="7"/>
      <c r="G111" s="8">
        <f t="shared" si="2"/>
        <v>0</v>
      </c>
      <c r="Z111" s="3">
        <v>406</v>
      </c>
    </row>
    <row r="112" spans="1:26" ht="56.25" x14ac:dyDescent="0.25">
      <c r="A112" s="2">
        <v>90</v>
      </c>
      <c r="B112" s="2" t="s">
        <v>22</v>
      </c>
      <c r="C112" s="4">
        <v>102</v>
      </c>
      <c r="D112" s="5" t="s">
        <v>114</v>
      </c>
      <c r="E112" s="6"/>
      <c r="F112" s="7"/>
      <c r="G112" s="8">
        <f t="shared" si="2"/>
        <v>0</v>
      </c>
      <c r="Z112" s="3">
        <v>408</v>
      </c>
    </row>
    <row r="113" spans="1:26" ht="22.5" x14ac:dyDescent="0.25">
      <c r="A113" s="2">
        <v>91</v>
      </c>
      <c r="B113" s="2" t="s">
        <v>22</v>
      </c>
      <c r="C113" s="4">
        <v>30</v>
      </c>
      <c r="D113" s="5" t="s">
        <v>115</v>
      </c>
      <c r="E113" s="6"/>
      <c r="F113" s="7"/>
      <c r="G113" s="8">
        <f t="shared" si="2"/>
        <v>0</v>
      </c>
      <c r="Z113" s="3">
        <v>2623</v>
      </c>
    </row>
    <row r="114" spans="1:26" ht="22.5" x14ac:dyDescent="0.25">
      <c r="A114" s="2">
        <v>92</v>
      </c>
      <c r="B114" s="2" t="s">
        <v>22</v>
      </c>
      <c r="C114" s="4">
        <v>365</v>
      </c>
      <c r="D114" s="5" t="s">
        <v>116</v>
      </c>
      <c r="E114" s="6"/>
      <c r="F114" s="7"/>
      <c r="G114" s="8">
        <f t="shared" si="2"/>
        <v>0</v>
      </c>
      <c r="Z114" s="3">
        <v>1076</v>
      </c>
    </row>
    <row r="115" spans="1:26" ht="22.5" x14ac:dyDescent="0.25">
      <c r="A115" s="2">
        <v>93</v>
      </c>
      <c r="B115" s="2" t="s">
        <v>22</v>
      </c>
      <c r="C115" s="4">
        <v>155</v>
      </c>
      <c r="D115" s="5" t="s">
        <v>117</v>
      </c>
      <c r="E115" s="6"/>
      <c r="F115" s="7"/>
      <c r="G115" s="8">
        <f t="shared" si="2"/>
        <v>0</v>
      </c>
      <c r="Z115" s="3">
        <v>736</v>
      </c>
    </row>
    <row r="116" spans="1:26" ht="56.25" x14ac:dyDescent="0.25">
      <c r="A116" s="2">
        <v>94</v>
      </c>
      <c r="B116" s="2" t="s">
        <v>22</v>
      </c>
      <c r="C116" s="4">
        <v>60</v>
      </c>
      <c r="D116" s="5" t="s">
        <v>118</v>
      </c>
      <c r="E116" s="6"/>
      <c r="F116" s="7"/>
      <c r="G116" s="8">
        <f t="shared" si="2"/>
        <v>0</v>
      </c>
      <c r="Z116" s="3">
        <v>418</v>
      </c>
    </row>
    <row r="117" spans="1:26" ht="56.25" x14ac:dyDescent="0.25">
      <c r="A117" s="2">
        <v>95</v>
      </c>
      <c r="B117" s="2" t="s">
        <v>22</v>
      </c>
      <c r="C117" s="4">
        <v>59</v>
      </c>
      <c r="D117" s="5" t="s">
        <v>119</v>
      </c>
      <c r="E117" s="6"/>
      <c r="F117" s="7"/>
      <c r="G117" s="8">
        <f t="shared" si="2"/>
        <v>0</v>
      </c>
      <c r="Z117" s="3">
        <v>419</v>
      </c>
    </row>
    <row r="118" spans="1:26" ht="45" x14ac:dyDescent="0.25">
      <c r="A118" s="2">
        <v>96</v>
      </c>
      <c r="B118" s="2" t="s">
        <v>22</v>
      </c>
      <c r="C118" s="4">
        <v>40</v>
      </c>
      <c r="D118" s="5" t="s">
        <v>120</v>
      </c>
      <c r="E118" s="6"/>
      <c r="F118" s="7"/>
      <c r="G118" s="8">
        <f t="shared" si="2"/>
        <v>0</v>
      </c>
      <c r="Z118" s="3">
        <v>417</v>
      </c>
    </row>
    <row r="119" spans="1:26" ht="22.5" x14ac:dyDescent="0.25">
      <c r="A119" s="2">
        <v>97</v>
      </c>
      <c r="B119" s="2" t="s">
        <v>22</v>
      </c>
      <c r="C119" s="4">
        <v>180</v>
      </c>
      <c r="D119" s="5" t="s">
        <v>121</v>
      </c>
      <c r="E119" s="6"/>
      <c r="F119" s="7"/>
      <c r="G119" s="8">
        <f t="shared" ref="G119:G150" si="3">IFERROR(C119*F119,0)</f>
        <v>0</v>
      </c>
      <c r="Z119" s="3">
        <v>1567</v>
      </c>
    </row>
    <row r="120" spans="1:26" ht="56.25" x14ac:dyDescent="0.25">
      <c r="A120" s="2">
        <v>98</v>
      </c>
      <c r="B120" s="2" t="s">
        <v>22</v>
      </c>
      <c r="C120" s="4">
        <v>104</v>
      </c>
      <c r="D120" s="5" t="s">
        <v>122</v>
      </c>
      <c r="E120" s="6"/>
      <c r="F120" s="7"/>
      <c r="G120" s="8">
        <f t="shared" si="3"/>
        <v>0</v>
      </c>
      <c r="Z120" s="3">
        <v>747</v>
      </c>
    </row>
    <row r="121" spans="1:26" ht="45" x14ac:dyDescent="0.25">
      <c r="A121" s="2">
        <v>99</v>
      </c>
      <c r="B121" s="2" t="s">
        <v>22</v>
      </c>
      <c r="C121" s="4">
        <v>65</v>
      </c>
      <c r="D121" s="5" t="s">
        <v>123</v>
      </c>
      <c r="E121" s="6"/>
      <c r="F121" s="7"/>
      <c r="G121" s="8">
        <f t="shared" si="3"/>
        <v>0</v>
      </c>
      <c r="Z121" s="3">
        <v>411</v>
      </c>
    </row>
    <row r="122" spans="1:26" ht="33.75" x14ac:dyDescent="0.25">
      <c r="A122" s="2">
        <v>100</v>
      </c>
      <c r="B122" s="2" t="s">
        <v>22</v>
      </c>
      <c r="C122" s="4">
        <v>52</v>
      </c>
      <c r="D122" s="5" t="s">
        <v>124</v>
      </c>
      <c r="E122" s="6"/>
      <c r="F122" s="7"/>
      <c r="G122" s="8">
        <f t="shared" si="3"/>
        <v>0</v>
      </c>
      <c r="Z122" s="3">
        <v>1570</v>
      </c>
    </row>
    <row r="123" spans="1:26" ht="22.5" x14ac:dyDescent="0.25">
      <c r="A123" s="2">
        <v>101</v>
      </c>
      <c r="B123" s="2" t="s">
        <v>22</v>
      </c>
      <c r="C123" s="4">
        <v>120</v>
      </c>
      <c r="D123" s="5" t="s">
        <v>125</v>
      </c>
      <c r="E123" s="6"/>
      <c r="F123" s="7"/>
      <c r="G123" s="8">
        <f t="shared" si="3"/>
        <v>0</v>
      </c>
      <c r="Z123" s="3">
        <v>1571</v>
      </c>
    </row>
    <row r="124" spans="1:26" x14ac:dyDescent="0.25">
      <c r="A124" s="2">
        <v>102</v>
      </c>
      <c r="B124" s="2" t="s">
        <v>22</v>
      </c>
      <c r="C124" s="4">
        <v>130</v>
      </c>
      <c r="D124" s="5" t="s">
        <v>126</v>
      </c>
      <c r="E124" s="6"/>
      <c r="F124" s="7"/>
      <c r="G124" s="8">
        <f t="shared" si="3"/>
        <v>0</v>
      </c>
      <c r="Z124" s="3">
        <v>1586</v>
      </c>
    </row>
    <row r="125" spans="1:26" ht="33.75" x14ac:dyDescent="0.25">
      <c r="A125" s="2">
        <v>103</v>
      </c>
      <c r="B125" s="2" t="s">
        <v>22</v>
      </c>
      <c r="C125" s="4">
        <v>31</v>
      </c>
      <c r="D125" s="5" t="s">
        <v>127</v>
      </c>
      <c r="E125" s="6"/>
      <c r="F125" s="7"/>
      <c r="G125" s="8">
        <f t="shared" si="3"/>
        <v>0</v>
      </c>
      <c r="Z125" s="3">
        <v>1569</v>
      </c>
    </row>
    <row r="126" spans="1:26" ht="33.75" x14ac:dyDescent="0.25">
      <c r="A126" s="2">
        <v>104</v>
      </c>
      <c r="B126" s="2" t="s">
        <v>22</v>
      </c>
      <c r="C126" s="4">
        <v>37</v>
      </c>
      <c r="D126" s="5" t="s">
        <v>128</v>
      </c>
      <c r="E126" s="6"/>
      <c r="F126" s="7"/>
      <c r="G126" s="8">
        <f t="shared" si="3"/>
        <v>0</v>
      </c>
      <c r="Z126" s="3">
        <v>409</v>
      </c>
    </row>
    <row r="127" spans="1:26" ht="45" x14ac:dyDescent="0.25">
      <c r="A127" s="2">
        <v>105</v>
      </c>
      <c r="B127" s="2" t="s">
        <v>22</v>
      </c>
      <c r="C127" s="4">
        <v>128</v>
      </c>
      <c r="D127" s="5" t="s">
        <v>129</v>
      </c>
      <c r="E127" s="6"/>
      <c r="F127" s="7"/>
      <c r="G127" s="8">
        <f t="shared" si="3"/>
        <v>0</v>
      </c>
      <c r="Z127" s="3">
        <v>444</v>
      </c>
    </row>
    <row r="128" spans="1:26" ht="45" x14ac:dyDescent="0.25">
      <c r="A128" s="2">
        <v>106</v>
      </c>
      <c r="B128" s="2" t="s">
        <v>22</v>
      </c>
      <c r="C128" s="4">
        <v>83</v>
      </c>
      <c r="D128" s="5" t="s">
        <v>130</v>
      </c>
      <c r="E128" s="6"/>
      <c r="F128" s="7"/>
      <c r="G128" s="8">
        <f t="shared" si="3"/>
        <v>0</v>
      </c>
      <c r="Z128" s="3">
        <v>1509</v>
      </c>
    </row>
    <row r="129" spans="1:26" ht="45" x14ac:dyDescent="0.25">
      <c r="A129" s="2">
        <v>107</v>
      </c>
      <c r="B129" s="2" t="s">
        <v>22</v>
      </c>
      <c r="C129" s="4">
        <v>80</v>
      </c>
      <c r="D129" s="5" t="s">
        <v>131</v>
      </c>
      <c r="E129" s="6"/>
      <c r="F129" s="7"/>
      <c r="G129" s="8">
        <f t="shared" si="3"/>
        <v>0</v>
      </c>
      <c r="Z129" s="3">
        <v>2624</v>
      </c>
    </row>
    <row r="130" spans="1:26" ht="33.75" x14ac:dyDescent="0.25">
      <c r="A130" s="2">
        <v>108</v>
      </c>
      <c r="B130" s="2" t="s">
        <v>22</v>
      </c>
      <c r="C130" s="4">
        <v>185</v>
      </c>
      <c r="D130" s="5" t="s">
        <v>132</v>
      </c>
      <c r="E130" s="6"/>
      <c r="F130" s="7"/>
      <c r="G130" s="8">
        <f t="shared" si="3"/>
        <v>0</v>
      </c>
      <c r="Z130" s="3">
        <v>1161</v>
      </c>
    </row>
    <row r="131" spans="1:26" ht="33.75" x14ac:dyDescent="0.25">
      <c r="A131" s="2">
        <v>109</v>
      </c>
      <c r="B131" s="2" t="s">
        <v>22</v>
      </c>
      <c r="C131" s="4">
        <v>420</v>
      </c>
      <c r="D131" s="5" t="s">
        <v>133</v>
      </c>
      <c r="E131" s="6"/>
      <c r="F131" s="7"/>
      <c r="G131" s="8">
        <f t="shared" si="3"/>
        <v>0</v>
      </c>
      <c r="Z131" s="3">
        <v>1512</v>
      </c>
    </row>
    <row r="132" spans="1:26" ht="33.75" x14ac:dyDescent="0.25">
      <c r="A132" s="2">
        <v>110</v>
      </c>
      <c r="B132" s="2" t="s">
        <v>22</v>
      </c>
      <c r="C132" s="4">
        <v>360</v>
      </c>
      <c r="D132" s="5" t="s">
        <v>134</v>
      </c>
      <c r="E132" s="6"/>
      <c r="F132" s="7"/>
      <c r="G132" s="8">
        <f t="shared" si="3"/>
        <v>0</v>
      </c>
      <c r="Z132" s="3">
        <v>1510</v>
      </c>
    </row>
    <row r="133" spans="1:26" ht="33.75" x14ac:dyDescent="0.25">
      <c r="A133" s="2">
        <v>111</v>
      </c>
      <c r="B133" s="2" t="s">
        <v>22</v>
      </c>
      <c r="C133" s="4">
        <v>580</v>
      </c>
      <c r="D133" s="5" t="s">
        <v>135</v>
      </c>
      <c r="E133" s="6"/>
      <c r="F133" s="7"/>
      <c r="G133" s="8">
        <f t="shared" si="3"/>
        <v>0</v>
      </c>
      <c r="Z133" s="3">
        <v>1524</v>
      </c>
    </row>
    <row r="134" spans="1:26" ht="67.5" x14ac:dyDescent="0.25">
      <c r="A134" s="2">
        <v>112</v>
      </c>
      <c r="B134" s="2" t="s">
        <v>22</v>
      </c>
      <c r="C134" s="4">
        <v>147</v>
      </c>
      <c r="D134" s="5" t="s">
        <v>136</v>
      </c>
      <c r="E134" s="6"/>
      <c r="F134" s="7"/>
      <c r="G134" s="8">
        <f t="shared" si="3"/>
        <v>0</v>
      </c>
      <c r="Z134" s="3">
        <v>401</v>
      </c>
    </row>
    <row r="135" spans="1:26" ht="90" x14ac:dyDescent="0.25">
      <c r="A135" s="2">
        <v>113</v>
      </c>
      <c r="B135" s="2" t="s">
        <v>22</v>
      </c>
      <c r="C135" s="4">
        <v>145</v>
      </c>
      <c r="D135" s="5" t="s">
        <v>137</v>
      </c>
      <c r="E135" s="6"/>
      <c r="F135" s="7"/>
      <c r="G135" s="8">
        <f t="shared" si="3"/>
        <v>0</v>
      </c>
      <c r="Z135" s="3">
        <v>402</v>
      </c>
    </row>
    <row r="136" spans="1:26" ht="33.75" x14ac:dyDescent="0.25">
      <c r="A136" s="2">
        <v>114</v>
      </c>
      <c r="B136" s="2" t="s">
        <v>22</v>
      </c>
      <c r="C136" s="4">
        <v>142</v>
      </c>
      <c r="D136" s="5" t="s">
        <v>138</v>
      </c>
      <c r="E136" s="6"/>
      <c r="F136" s="7"/>
      <c r="G136" s="8">
        <f t="shared" si="3"/>
        <v>0</v>
      </c>
      <c r="Z136" s="3">
        <v>2625</v>
      </c>
    </row>
    <row r="137" spans="1:26" ht="33.75" x14ac:dyDescent="0.25">
      <c r="A137" s="2">
        <v>115</v>
      </c>
      <c r="B137" s="2" t="s">
        <v>22</v>
      </c>
      <c r="C137" s="4">
        <v>121</v>
      </c>
      <c r="D137" s="5" t="s">
        <v>139</v>
      </c>
      <c r="E137" s="6"/>
      <c r="F137" s="7"/>
      <c r="G137" s="8">
        <f t="shared" si="3"/>
        <v>0</v>
      </c>
      <c r="Z137" s="3">
        <v>360</v>
      </c>
    </row>
    <row r="138" spans="1:26" ht="90" x14ac:dyDescent="0.25">
      <c r="A138" s="2">
        <v>116</v>
      </c>
      <c r="B138" s="2" t="s">
        <v>22</v>
      </c>
      <c r="C138" s="4">
        <v>49</v>
      </c>
      <c r="D138" s="5" t="s">
        <v>140</v>
      </c>
      <c r="E138" s="6"/>
      <c r="F138" s="7"/>
      <c r="G138" s="8">
        <f t="shared" si="3"/>
        <v>0</v>
      </c>
      <c r="Z138" s="3">
        <v>1102</v>
      </c>
    </row>
    <row r="139" spans="1:26" ht="90" x14ac:dyDescent="0.25">
      <c r="A139" s="2">
        <v>117</v>
      </c>
      <c r="B139" s="2" t="s">
        <v>22</v>
      </c>
      <c r="C139" s="4">
        <v>39</v>
      </c>
      <c r="D139" s="5" t="s">
        <v>141</v>
      </c>
      <c r="E139" s="6"/>
      <c r="F139" s="7"/>
      <c r="G139" s="8">
        <f t="shared" si="3"/>
        <v>0</v>
      </c>
      <c r="Z139" s="3">
        <v>421</v>
      </c>
    </row>
    <row r="140" spans="1:26" ht="45" x14ac:dyDescent="0.25">
      <c r="A140" s="2">
        <v>118</v>
      </c>
      <c r="B140" s="2" t="s">
        <v>22</v>
      </c>
      <c r="C140" s="4">
        <v>152</v>
      </c>
      <c r="D140" s="5" t="s">
        <v>142</v>
      </c>
      <c r="E140" s="6"/>
      <c r="F140" s="7"/>
      <c r="G140" s="8">
        <f t="shared" si="3"/>
        <v>0</v>
      </c>
      <c r="Z140" s="3">
        <v>1513</v>
      </c>
    </row>
    <row r="141" spans="1:26" ht="45" x14ac:dyDescent="0.25">
      <c r="A141" s="2">
        <v>119</v>
      </c>
      <c r="B141" s="2" t="s">
        <v>22</v>
      </c>
      <c r="C141" s="4">
        <v>147</v>
      </c>
      <c r="D141" s="5" t="s">
        <v>143</v>
      </c>
      <c r="E141" s="6"/>
      <c r="F141" s="7"/>
      <c r="G141" s="8">
        <f t="shared" si="3"/>
        <v>0</v>
      </c>
      <c r="Z141" s="3">
        <v>1081</v>
      </c>
    </row>
    <row r="142" spans="1:26" ht="45" x14ac:dyDescent="0.25">
      <c r="A142" s="2">
        <v>120</v>
      </c>
      <c r="B142" s="2" t="s">
        <v>22</v>
      </c>
      <c r="C142" s="4">
        <v>42</v>
      </c>
      <c r="D142" s="5" t="s">
        <v>144</v>
      </c>
      <c r="E142" s="6"/>
      <c r="F142" s="7"/>
      <c r="G142" s="8">
        <f t="shared" si="3"/>
        <v>0</v>
      </c>
      <c r="Z142" s="3">
        <v>331</v>
      </c>
    </row>
    <row r="143" spans="1:26" ht="45" x14ac:dyDescent="0.25">
      <c r="A143" s="2">
        <v>121</v>
      </c>
      <c r="B143" s="2" t="s">
        <v>22</v>
      </c>
      <c r="C143" s="4">
        <v>42</v>
      </c>
      <c r="D143" s="5" t="s">
        <v>145</v>
      </c>
      <c r="E143" s="6"/>
      <c r="F143" s="7"/>
      <c r="G143" s="8">
        <f t="shared" si="3"/>
        <v>0</v>
      </c>
      <c r="Z143" s="3">
        <v>332</v>
      </c>
    </row>
    <row r="144" spans="1:26" ht="45" x14ac:dyDescent="0.25">
      <c r="A144" s="2">
        <v>122</v>
      </c>
      <c r="B144" s="2" t="s">
        <v>22</v>
      </c>
      <c r="C144" s="4">
        <v>20</v>
      </c>
      <c r="D144" s="5" t="s">
        <v>146</v>
      </c>
      <c r="E144" s="6"/>
      <c r="F144" s="7"/>
      <c r="G144" s="8">
        <f t="shared" si="3"/>
        <v>0</v>
      </c>
      <c r="Z144" s="3">
        <v>330</v>
      </c>
    </row>
    <row r="145" spans="1:26" ht="45" x14ac:dyDescent="0.25">
      <c r="A145" s="2">
        <v>123</v>
      </c>
      <c r="B145" s="2" t="s">
        <v>22</v>
      </c>
      <c r="C145" s="4">
        <v>42</v>
      </c>
      <c r="D145" s="5" t="s">
        <v>147</v>
      </c>
      <c r="E145" s="6"/>
      <c r="F145" s="7"/>
      <c r="G145" s="8">
        <f t="shared" si="3"/>
        <v>0</v>
      </c>
      <c r="Z145" s="3">
        <v>1593</v>
      </c>
    </row>
    <row r="146" spans="1:26" x14ac:dyDescent="0.25">
      <c r="A146" s="2">
        <v>124</v>
      </c>
      <c r="B146" s="2" t="s">
        <v>22</v>
      </c>
      <c r="C146" s="4">
        <v>55</v>
      </c>
      <c r="D146" s="5" t="s">
        <v>148</v>
      </c>
      <c r="E146" s="6"/>
      <c r="F146" s="7"/>
      <c r="G146" s="8">
        <f t="shared" si="3"/>
        <v>0</v>
      </c>
      <c r="Z146" s="3">
        <v>336</v>
      </c>
    </row>
    <row r="147" spans="1:26" x14ac:dyDescent="0.25">
      <c r="A147" s="2">
        <v>125</v>
      </c>
      <c r="B147" s="2" t="s">
        <v>22</v>
      </c>
      <c r="C147" s="4">
        <v>55</v>
      </c>
      <c r="D147" s="5" t="s">
        <v>149</v>
      </c>
      <c r="E147" s="6"/>
      <c r="F147" s="7"/>
      <c r="G147" s="8">
        <f t="shared" si="3"/>
        <v>0</v>
      </c>
      <c r="Z147" s="3">
        <v>338</v>
      </c>
    </row>
    <row r="148" spans="1:26" x14ac:dyDescent="0.25">
      <c r="A148" s="2">
        <v>126</v>
      </c>
      <c r="B148" s="2" t="s">
        <v>22</v>
      </c>
      <c r="C148" s="4">
        <v>55</v>
      </c>
      <c r="D148" s="5" t="s">
        <v>150</v>
      </c>
      <c r="E148" s="6"/>
      <c r="F148" s="7"/>
      <c r="G148" s="8">
        <f t="shared" si="3"/>
        <v>0</v>
      </c>
      <c r="Z148" s="3">
        <v>337</v>
      </c>
    </row>
    <row r="149" spans="1:26" ht="90" x14ac:dyDescent="0.25">
      <c r="A149" s="2">
        <v>127</v>
      </c>
      <c r="B149" s="2" t="s">
        <v>22</v>
      </c>
      <c r="C149" s="4">
        <v>61</v>
      </c>
      <c r="D149" s="5" t="s">
        <v>151</v>
      </c>
      <c r="E149" s="6"/>
      <c r="F149" s="7"/>
      <c r="G149" s="8">
        <f t="shared" si="3"/>
        <v>0</v>
      </c>
      <c r="Z149" s="3">
        <v>327</v>
      </c>
    </row>
    <row r="150" spans="1:26" ht="78.75" x14ac:dyDescent="0.25">
      <c r="A150" s="2">
        <v>128</v>
      </c>
      <c r="B150" s="2" t="s">
        <v>22</v>
      </c>
      <c r="C150" s="4">
        <v>63</v>
      </c>
      <c r="D150" s="5" t="s">
        <v>152</v>
      </c>
      <c r="E150" s="6"/>
      <c r="F150" s="7"/>
      <c r="G150" s="8">
        <f t="shared" si="3"/>
        <v>0</v>
      </c>
      <c r="Z150" s="3">
        <v>328</v>
      </c>
    </row>
    <row r="151" spans="1:26" ht="90" x14ac:dyDescent="0.25">
      <c r="A151" s="2">
        <v>129</v>
      </c>
      <c r="B151" s="2" t="s">
        <v>22</v>
      </c>
      <c r="C151" s="4">
        <v>81</v>
      </c>
      <c r="D151" s="5" t="s">
        <v>153</v>
      </c>
      <c r="E151" s="6"/>
      <c r="F151" s="7"/>
      <c r="G151" s="8">
        <f t="shared" ref="G151:G182" si="4">IFERROR(C151*F151,0)</f>
        <v>0</v>
      </c>
      <c r="Z151" s="3">
        <v>329</v>
      </c>
    </row>
    <row r="152" spans="1:26" ht="22.5" x14ac:dyDescent="0.25">
      <c r="A152" s="2">
        <v>130</v>
      </c>
      <c r="B152" s="2" t="s">
        <v>22</v>
      </c>
      <c r="C152" s="4">
        <v>132</v>
      </c>
      <c r="D152" s="5" t="s">
        <v>154</v>
      </c>
      <c r="E152" s="6"/>
      <c r="F152" s="7"/>
      <c r="G152" s="8">
        <f t="shared" si="4"/>
        <v>0</v>
      </c>
      <c r="Z152" s="3">
        <v>334</v>
      </c>
    </row>
    <row r="153" spans="1:26" ht="22.5" x14ac:dyDescent="0.25">
      <c r="A153" s="2">
        <v>131</v>
      </c>
      <c r="B153" s="2" t="s">
        <v>22</v>
      </c>
      <c r="C153" s="4">
        <v>132</v>
      </c>
      <c r="D153" s="5" t="s">
        <v>155</v>
      </c>
      <c r="E153" s="6"/>
      <c r="F153" s="7"/>
      <c r="G153" s="8">
        <f t="shared" si="4"/>
        <v>0</v>
      </c>
      <c r="Z153" s="3">
        <v>335</v>
      </c>
    </row>
    <row r="154" spans="1:26" x14ac:dyDescent="0.25">
      <c r="A154" s="2">
        <v>132</v>
      </c>
      <c r="B154" s="2" t="s">
        <v>22</v>
      </c>
      <c r="C154" s="4">
        <v>110</v>
      </c>
      <c r="D154" s="5" t="s">
        <v>156</v>
      </c>
      <c r="E154" s="6"/>
      <c r="F154" s="7"/>
      <c r="G154" s="8">
        <f t="shared" si="4"/>
        <v>0</v>
      </c>
      <c r="Z154" s="3">
        <v>742</v>
      </c>
    </row>
    <row r="155" spans="1:26" x14ac:dyDescent="0.25">
      <c r="A155" s="2">
        <v>133</v>
      </c>
      <c r="B155" s="2" t="s">
        <v>22</v>
      </c>
      <c r="C155" s="4">
        <v>110</v>
      </c>
      <c r="D155" s="5" t="s">
        <v>157</v>
      </c>
      <c r="E155" s="6"/>
      <c r="F155" s="7"/>
      <c r="G155" s="8">
        <f t="shared" si="4"/>
        <v>0</v>
      </c>
      <c r="Z155" s="3">
        <v>743</v>
      </c>
    </row>
    <row r="156" spans="1:26" x14ac:dyDescent="0.25">
      <c r="A156" s="2">
        <v>134</v>
      </c>
      <c r="B156" s="2" t="s">
        <v>22</v>
      </c>
      <c r="C156" s="4">
        <v>110</v>
      </c>
      <c r="D156" s="5" t="s">
        <v>158</v>
      </c>
      <c r="E156" s="6"/>
      <c r="F156" s="7"/>
      <c r="G156" s="8">
        <f t="shared" si="4"/>
        <v>0</v>
      </c>
      <c r="Z156" s="3">
        <v>744</v>
      </c>
    </row>
    <row r="157" spans="1:26" x14ac:dyDescent="0.25">
      <c r="A157" s="2">
        <v>135</v>
      </c>
      <c r="B157" s="2" t="s">
        <v>22</v>
      </c>
      <c r="C157" s="4">
        <v>110</v>
      </c>
      <c r="D157" s="5" t="s">
        <v>159</v>
      </c>
      <c r="E157" s="6"/>
      <c r="F157" s="7"/>
      <c r="G157" s="8">
        <f t="shared" si="4"/>
        <v>0</v>
      </c>
      <c r="Z157" s="3">
        <v>745</v>
      </c>
    </row>
    <row r="158" spans="1:26" x14ac:dyDescent="0.25">
      <c r="A158" s="2">
        <v>136</v>
      </c>
      <c r="B158" s="2" t="s">
        <v>22</v>
      </c>
      <c r="C158" s="4">
        <v>110</v>
      </c>
      <c r="D158" s="5" t="s">
        <v>160</v>
      </c>
      <c r="E158" s="6"/>
      <c r="F158" s="7"/>
      <c r="G158" s="8">
        <f t="shared" si="4"/>
        <v>0</v>
      </c>
      <c r="Z158" s="3">
        <v>746</v>
      </c>
    </row>
    <row r="159" spans="1:26" ht="33.75" x14ac:dyDescent="0.25">
      <c r="A159" s="2">
        <v>137</v>
      </c>
      <c r="B159" s="2" t="s">
        <v>22</v>
      </c>
      <c r="C159" s="4">
        <v>39</v>
      </c>
      <c r="D159" s="5" t="s">
        <v>161</v>
      </c>
      <c r="E159" s="6"/>
      <c r="F159" s="7"/>
      <c r="G159" s="8">
        <f t="shared" si="4"/>
        <v>0</v>
      </c>
      <c r="Z159" s="3">
        <v>1574</v>
      </c>
    </row>
    <row r="160" spans="1:26" x14ac:dyDescent="0.25">
      <c r="A160" s="2">
        <v>138</v>
      </c>
      <c r="B160" s="2" t="s">
        <v>22</v>
      </c>
      <c r="C160" s="4">
        <v>95</v>
      </c>
      <c r="D160" s="5" t="s">
        <v>162</v>
      </c>
      <c r="E160" s="6"/>
      <c r="F160" s="7"/>
      <c r="G160" s="8">
        <f t="shared" si="4"/>
        <v>0</v>
      </c>
      <c r="Z160" s="3">
        <v>1584</v>
      </c>
    </row>
    <row r="161" spans="1:26" x14ac:dyDescent="0.25">
      <c r="A161" s="2">
        <v>139</v>
      </c>
      <c r="B161" s="2" t="s">
        <v>22</v>
      </c>
      <c r="C161" s="4">
        <v>86</v>
      </c>
      <c r="D161" s="5" t="s">
        <v>163</v>
      </c>
      <c r="E161" s="6"/>
      <c r="F161" s="7"/>
      <c r="G161" s="8">
        <f t="shared" si="4"/>
        <v>0</v>
      </c>
      <c r="Z161" s="3">
        <v>1585</v>
      </c>
    </row>
    <row r="162" spans="1:26" ht="45" x14ac:dyDescent="0.25">
      <c r="A162" s="2">
        <v>140</v>
      </c>
      <c r="B162" s="2" t="s">
        <v>34</v>
      </c>
      <c r="C162" s="4">
        <v>49</v>
      </c>
      <c r="D162" s="5" t="s">
        <v>164</v>
      </c>
      <c r="E162" s="6"/>
      <c r="F162" s="7"/>
      <c r="G162" s="8">
        <f t="shared" si="4"/>
        <v>0</v>
      </c>
      <c r="Z162" s="3">
        <v>1151</v>
      </c>
    </row>
    <row r="163" spans="1:26" ht="22.5" x14ac:dyDescent="0.25">
      <c r="A163" s="2">
        <v>141</v>
      </c>
      <c r="B163" s="2" t="s">
        <v>22</v>
      </c>
      <c r="C163" s="4">
        <v>94</v>
      </c>
      <c r="D163" s="5" t="s">
        <v>165</v>
      </c>
      <c r="E163" s="6"/>
      <c r="F163" s="7"/>
      <c r="G163" s="8">
        <f t="shared" si="4"/>
        <v>0</v>
      </c>
      <c r="Z163" s="3">
        <v>424</v>
      </c>
    </row>
    <row r="164" spans="1:26" ht="22.5" x14ac:dyDescent="0.25">
      <c r="A164" s="2">
        <v>142</v>
      </c>
      <c r="B164" s="2" t="s">
        <v>22</v>
      </c>
      <c r="C164" s="4">
        <v>14</v>
      </c>
      <c r="D164" s="5" t="s">
        <v>166</v>
      </c>
      <c r="E164" s="6"/>
      <c r="F164" s="7"/>
      <c r="G164" s="8">
        <f t="shared" si="4"/>
        <v>0</v>
      </c>
      <c r="Z164" s="3">
        <v>1069</v>
      </c>
    </row>
    <row r="165" spans="1:26" ht="22.5" x14ac:dyDescent="0.25">
      <c r="A165" s="2">
        <v>143</v>
      </c>
      <c r="B165" s="2" t="s">
        <v>22</v>
      </c>
      <c r="C165" s="4">
        <v>126</v>
      </c>
      <c r="D165" s="5" t="s">
        <v>167</v>
      </c>
      <c r="E165" s="6"/>
      <c r="F165" s="7"/>
      <c r="G165" s="8">
        <f t="shared" si="4"/>
        <v>0</v>
      </c>
      <c r="Z165" s="3">
        <v>1514</v>
      </c>
    </row>
    <row r="166" spans="1:26" ht="22.5" x14ac:dyDescent="0.25">
      <c r="A166" s="2">
        <v>144</v>
      </c>
      <c r="B166" s="2" t="s">
        <v>74</v>
      </c>
      <c r="C166" s="4">
        <v>202</v>
      </c>
      <c r="D166" s="5" t="s">
        <v>168</v>
      </c>
      <c r="E166" s="6"/>
      <c r="F166" s="7"/>
      <c r="G166" s="8">
        <f t="shared" si="4"/>
        <v>0</v>
      </c>
      <c r="Z166" s="3">
        <v>1398</v>
      </c>
    </row>
    <row r="167" spans="1:26" ht="22.5" x14ac:dyDescent="0.25">
      <c r="A167" s="2">
        <v>145</v>
      </c>
      <c r="B167" s="2" t="s">
        <v>74</v>
      </c>
      <c r="C167" s="4">
        <v>107</v>
      </c>
      <c r="D167" s="5" t="s">
        <v>169</v>
      </c>
      <c r="E167" s="6"/>
      <c r="F167" s="7"/>
      <c r="G167" s="8">
        <f t="shared" si="4"/>
        <v>0</v>
      </c>
      <c r="Z167" s="3">
        <v>1397</v>
      </c>
    </row>
    <row r="168" spans="1:26" ht="67.5" x14ac:dyDescent="0.25">
      <c r="A168" s="2">
        <v>146</v>
      </c>
      <c r="B168" s="2" t="s">
        <v>22</v>
      </c>
      <c r="C168" s="4">
        <v>253</v>
      </c>
      <c r="D168" s="5" t="s">
        <v>170</v>
      </c>
      <c r="E168" s="6"/>
      <c r="F168" s="7"/>
      <c r="G168" s="8">
        <f t="shared" si="4"/>
        <v>0</v>
      </c>
      <c r="Z168" s="3">
        <v>433</v>
      </c>
    </row>
    <row r="169" spans="1:26" ht="67.5" x14ac:dyDescent="0.25">
      <c r="A169" s="2">
        <v>147</v>
      </c>
      <c r="B169" s="2" t="s">
        <v>22</v>
      </c>
      <c r="C169" s="4">
        <v>142</v>
      </c>
      <c r="D169" s="5" t="s">
        <v>171</v>
      </c>
      <c r="E169" s="6"/>
      <c r="F169" s="7"/>
      <c r="G169" s="8">
        <f t="shared" si="4"/>
        <v>0</v>
      </c>
      <c r="Z169" s="3">
        <v>1038</v>
      </c>
    </row>
    <row r="170" spans="1:26" ht="22.5" x14ac:dyDescent="0.25">
      <c r="A170" s="2">
        <v>148</v>
      </c>
      <c r="B170" s="2" t="s">
        <v>22</v>
      </c>
      <c r="C170" s="4">
        <v>806</v>
      </c>
      <c r="D170" s="5" t="s">
        <v>172</v>
      </c>
      <c r="E170" s="6"/>
      <c r="F170" s="7"/>
      <c r="G170" s="8">
        <f t="shared" si="4"/>
        <v>0</v>
      </c>
      <c r="Z170" s="3">
        <v>436</v>
      </c>
    </row>
    <row r="171" spans="1:26" ht="45" x14ac:dyDescent="0.25">
      <c r="A171" s="2">
        <v>149</v>
      </c>
      <c r="B171" s="2" t="s">
        <v>22</v>
      </c>
      <c r="C171" s="4">
        <v>147</v>
      </c>
      <c r="D171" s="5" t="s">
        <v>173</v>
      </c>
      <c r="E171" s="6"/>
      <c r="F171" s="7"/>
      <c r="G171" s="8">
        <f t="shared" si="4"/>
        <v>0</v>
      </c>
      <c r="Z171" s="3">
        <v>438</v>
      </c>
    </row>
    <row r="172" spans="1:26" x14ac:dyDescent="0.25">
      <c r="A172" s="2">
        <v>150</v>
      </c>
      <c r="B172" s="2" t="s">
        <v>22</v>
      </c>
      <c r="C172" s="4">
        <v>61</v>
      </c>
      <c r="D172" s="5" t="s">
        <v>174</v>
      </c>
      <c r="E172" s="6"/>
      <c r="F172" s="7"/>
      <c r="G172" s="8">
        <f t="shared" si="4"/>
        <v>0</v>
      </c>
      <c r="Z172" s="3">
        <v>1576</v>
      </c>
    </row>
    <row r="173" spans="1:26" ht="45" x14ac:dyDescent="0.25">
      <c r="A173" s="2">
        <v>151</v>
      </c>
      <c r="B173" s="2" t="s">
        <v>22</v>
      </c>
      <c r="C173" s="4">
        <v>31</v>
      </c>
      <c r="D173" s="5" t="s">
        <v>175</v>
      </c>
      <c r="E173" s="6"/>
      <c r="F173" s="7"/>
      <c r="G173" s="8">
        <f t="shared" si="4"/>
        <v>0</v>
      </c>
      <c r="Z173" s="3">
        <v>439</v>
      </c>
    </row>
    <row r="174" spans="1:26" ht="56.25" x14ac:dyDescent="0.25">
      <c r="A174" s="2">
        <v>152</v>
      </c>
      <c r="B174" s="2" t="s">
        <v>22</v>
      </c>
      <c r="C174" s="4">
        <v>122</v>
      </c>
      <c r="D174" s="5" t="s">
        <v>176</v>
      </c>
      <c r="E174" s="6"/>
      <c r="F174" s="7"/>
      <c r="G174" s="8">
        <f t="shared" si="4"/>
        <v>0</v>
      </c>
      <c r="Z174" s="3">
        <v>437</v>
      </c>
    </row>
    <row r="175" spans="1:26" ht="33.75" x14ac:dyDescent="0.25">
      <c r="A175" s="2">
        <v>153</v>
      </c>
      <c r="B175" s="2" t="s">
        <v>22</v>
      </c>
      <c r="C175" s="4">
        <v>53</v>
      </c>
      <c r="D175" s="5" t="s">
        <v>177</v>
      </c>
      <c r="E175" s="6"/>
      <c r="F175" s="7"/>
      <c r="G175" s="8">
        <f t="shared" si="4"/>
        <v>0</v>
      </c>
      <c r="Z175" s="3">
        <v>440</v>
      </c>
    </row>
    <row r="176" spans="1:26" ht="45" x14ac:dyDescent="0.25">
      <c r="A176" s="2">
        <v>154</v>
      </c>
      <c r="B176" s="2" t="s">
        <v>22</v>
      </c>
      <c r="C176" s="4">
        <v>29</v>
      </c>
      <c r="D176" s="5" t="s">
        <v>178</v>
      </c>
      <c r="E176" s="6"/>
      <c r="F176" s="7"/>
      <c r="G176" s="8">
        <f t="shared" si="4"/>
        <v>0</v>
      </c>
      <c r="Z176" s="3">
        <v>441</v>
      </c>
    </row>
    <row r="177" spans="1:26" ht="22.5" x14ac:dyDescent="0.25">
      <c r="A177" s="2">
        <v>155</v>
      </c>
      <c r="B177" s="2" t="s">
        <v>22</v>
      </c>
      <c r="C177" s="4">
        <v>24</v>
      </c>
      <c r="D177" s="5" t="s">
        <v>179</v>
      </c>
      <c r="E177" s="6"/>
      <c r="F177" s="7"/>
      <c r="G177" s="8">
        <f t="shared" si="4"/>
        <v>0</v>
      </c>
      <c r="Z177" s="3">
        <v>1517</v>
      </c>
    </row>
    <row r="178" spans="1:26" ht="22.5" x14ac:dyDescent="0.25">
      <c r="A178" s="2">
        <v>156</v>
      </c>
      <c r="B178" s="2" t="s">
        <v>22</v>
      </c>
      <c r="C178" s="4">
        <v>24</v>
      </c>
      <c r="D178" s="5" t="s">
        <v>180</v>
      </c>
      <c r="E178" s="6"/>
      <c r="F178" s="7"/>
      <c r="G178" s="8">
        <f t="shared" si="4"/>
        <v>0</v>
      </c>
      <c r="Z178" s="3">
        <v>1516</v>
      </c>
    </row>
    <row r="179" spans="1:26" ht="33.75" x14ac:dyDescent="0.25">
      <c r="A179" s="2">
        <v>157</v>
      </c>
      <c r="B179" s="2" t="s">
        <v>22</v>
      </c>
      <c r="C179" s="4">
        <v>24</v>
      </c>
      <c r="D179" s="5" t="s">
        <v>181</v>
      </c>
      <c r="E179" s="6"/>
      <c r="F179" s="7"/>
      <c r="G179" s="8">
        <f t="shared" si="4"/>
        <v>0</v>
      </c>
      <c r="Z179" s="3">
        <v>1518</v>
      </c>
    </row>
    <row r="180" spans="1:26" ht="22.5" x14ac:dyDescent="0.25">
      <c r="A180" s="2">
        <v>158</v>
      </c>
      <c r="B180" s="2" t="s">
        <v>22</v>
      </c>
      <c r="C180" s="4">
        <v>630</v>
      </c>
      <c r="D180" s="5" t="s">
        <v>182</v>
      </c>
      <c r="E180" s="6"/>
      <c r="F180" s="7"/>
      <c r="G180" s="8">
        <f t="shared" si="4"/>
        <v>0</v>
      </c>
      <c r="Z180" s="3">
        <v>442</v>
      </c>
    </row>
    <row r="181" spans="1:26" ht="33.75" x14ac:dyDescent="0.25">
      <c r="A181" s="2">
        <v>159</v>
      </c>
      <c r="B181" s="2" t="s">
        <v>22</v>
      </c>
      <c r="C181" s="4">
        <v>44</v>
      </c>
      <c r="D181" s="5" t="s">
        <v>183</v>
      </c>
      <c r="E181" s="6"/>
      <c r="F181" s="7"/>
      <c r="G181" s="8">
        <f t="shared" si="4"/>
        <v>0</v>
      </c>
      <c r="Z181" s="3">
        <v>1519</v>
      </c>
    </row>
    <row r="182" spans="1:26" x14ac:dyDescent="0.25">
      <c r="G182" s="9">
        <f>SUM(G23:G24:G25:G26:G27:G28:G29:G30:G31:G32:G33:G34:G35:G36:G37:G38:G39:G40:G41:G42:G43:G44:G45:G46:G47:G48:G49:G50:G51:G52:G53:G54:G55:G56:G57:G58:G59:G60:G61:G62:G63:G64:G65:G66:G67:G68:G69:G70:G71:G72:G73:G74:G75:G76:G77:G78:G79:G80:G81:G82:G83:G84:G85:G86:G87:G88:G89:G90:G91:G92:G93:G94:G95:G96:G97:G98:G99:G100:G101:G102:G103:G104:G105:G106:G107:G108:G109:G110:G111:G112:G113:G114:G115:G116:G117:G118:G119:G120:G121:G122:G123:G124:G125:G126:G127:G128:G129:G130:G131:G132:G133:G134:G135:G136:G137:G138:G139:G140:G141:G142:G143:G144:G145:G146:G147:G148:G149:G150:G151:G152:G153:G154:G155:G156:G157:G158:G159:G160:G161:G162:G163:G164:G165:G166:G167:G168:G169:G170:G171:G172:G173:G174:G175:G176:G177:G178:G179:G180:G181)</f>
        <v>0</v>
      </c>
    </row>
    <row r="184" spans="1:26" x14ac:dyDescent="0.25">
      <c r="A184" s="21" t="s">
        <v>184</v>
      </c>
      <c r="B184" s="19"/>
      <c r="C184" s="22" t="str">
        <f ca="1">M8</f>
        <v xml:space="preserve">    </v>
      </c>
      <c r="D184" s="19"/>
      <c r="E184" s="19"/>
      <c r="F184" s="19"/>
      <c r="G184" s="19"/>
    </row>
    <row r="186" spans="1:26" x14ac:dyDescent="0.25">
      <c r="A186" s="12" t="s">
        <v>221</v>
      </c>
      <c r="B186" s="13"/>
      <c r="C186" s="13"/>
      <c r="D186" s="13"/>
      <c r="E186" s="12" t="s">
        <v>222</v>
      </c>
      <c r="F186" s="13"/>
      <c r="G186" s="13"/>
    </row>
    <row r="188" spans="1:26" x14ac:dyDescent="0.25">
      <c r="A188" s="12" t="s">
        <v>223</v>
      </c>
      <c r="B188" s="13"/>
      <c r="C188" s="13"/>
      <c r="D188" s="13"/>
      <c r="E188" s="12" t="s">
        <v>224</v>
      </c>
      <c r="F188" s="13"/>
      <c r="G188" s="13"/>
    </row>
    <row r="191" spans="1:26" ht="15.75" thickBot="1" x14ac:dyDescent="0.3"/>
    <row r="192" spans="1:26" x14ac:dyDescent="0.25">
      <c r="C192" s="14" t="s">
        <v>225</v>
      </c>
      <c r="D192" s="15"/>
      <c r="E192" s="15"/>
      <c r="F192" s="15"/>
    </row>
  </sheetData>
  <sheetProtection password="C703" sheet="1" objects="1" scenarios="1"/>
  <mergeCells count="29">
    <mergeCell ref="D2:G2"/>
    <mergeCell ref="D3:G3"/>
    <mergeCell ref="A7:G7"/>
    <mergeCell ref="A8:G8"/>
    <mergeCell ref="A20:G20"/>
    <mergeCell ref="A10:B10"/>
    <mergeCell ref="C10:E10"/>
    <mergeCell ref="A11:B11"/>
    <mergeCell ref="C11:E11"/>
    <mergeCell ref="A12:B12"/>
    <mergeCell ref="A184:B184"/>
    <mergeCell ref="C184:G184"/>
    <mergeCell ref="C12:E12"/>
    <mergeCell ref="A13:B13"/>
    <mergeCell ref="C13:E13"/>
    <mergeCell ref="A14:B14"/>
    <mergeCell ref="C14:E14"/>
    <mergeCell ref="A15:B15"/>
    <mergeCell ref="C15:E15"/>
    <mergeCell ref="A16:B16"/>
    <mergeCell ref="C16:E16"/>
    <mergeCell ref="F15:G15"/>
    <mergeCell ref="B18:G18"/>
    <mergeCell ref="A19:G19"/>
    <mergeCell ref="A186:D186"/>
    <mergeCell ref="E186:G186"/>
    <mergeCell ref="A188:D188"/>
    <mergeCell ref="E188:G188"/>
    <mergeCell ref="C192:F192"/>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Plan2</vt:lpstr>
      <vt:lpstr>Plan3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2018-01-05T19:41:17Z</dcterms:created>
  <dcterms:modified xsi:type="dcterms:W3CDTF">2018-01-05T19:44:22Z</dcterms:modified>
</cp:coreProperties>
</file>