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703" lockStructure="1"/>
  <bookViews>
    <workbookView xWindow="480" yWindow="120" windowWidth="27795" windowHeight="14625"/>
  </bookViews>
  <sheets>
    <sheet name="Lote-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M1" i="1" l="1"/>
  <c r="P2" i="1" s="1"/>
  <c r="L19" i="1" s="1"/>
  <c r="I21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P3" i="1" l="1"/>
  <c r="L24" i="1" s="1"/>
  <c r="Q25" i="1" s="1"/>
  <c r="P4" i="1"/>
  <c r="L29" i="1" s="1"/>
  <c r="L30" i="1" s="1"/>
  <c r="P1" i="1"/>
  <c r="L14" i="1" s="1"/>
  <c r="P5" i="1"/>
  <c r="L35" i="1" s="1"/>
  <c r="M36" i="1" s="1"/>
  <c r="L20" i="1"/>
  <c r="Q20" i="1"/>
  <c r="Q30" i="1"/>
  <c r="L15" i="1"/>
  <c r="Q15" i="1"/>
  <c r="L25" i="1"/>
  <c r="L36" i="1"/>
  <c r="Q36" i="1" s="1"/>
  <c r="M26" i="1" l="1"/>
  <c r="L26" i="1"/>
  <c r="Q26" i="1" s="1"/>
  <c r="M31" i="1"/>
  <c r="L31" i="1"/>
  <c r="Q31" i="1" s="1"/>
  <c r="M16" i="1"/>
  <c r="L16" i="1"/>
  <c r="Q16" i="1" s="1"/>
  <c r="M21" i="1"/>
  <c r="L21" i="1"/>
  <c r="Q21" i="1" s="1"/>
  <c r="M8" i="1" l="1"/>
  <c r="C236" i="1" s="1"/>
</calcChain>
</file>

<file path=xl/sharedStrings.xml><?xml version="1.0" encoding="utf-8"?>
<sst xmlns="http://schemas.openxmlformats.org/spreadsheetml/2006/main" count="487" uniqueCount="277">
  <si>
    <t>PREFEITURA MUN. DE ANHANGUERA - GO</t>
  </si>
  <si>
    <t>Planilha para Proposta do Pregão Nº 009/2017 Lote Nº 1</t>
  </si>
  <si>
    <t>PROPOSTA DE PREÇO</t>
  </si>
  <si>
    <t>ODONTOLOGICOS, ENFERMAGEM E MEDICAMENTOS</t>
  </si>
  <si>
    <t>Modalidade</t>
  </si>
  <si>
    <t>Empresa</t>
  </si>
  <si>
    <t>Endereço</t>
  </si>
  <si>
    <t>Bairro</t>
  </si>
  <si>
    <t>Cidade</t>
  </si>
  <si>
    <t>CPF/CNPJ:</t>
  </si>
  <si>
    <t>Dt. Expedição</t>
  </si>
  <si>
    <t>Carimbo</t>
  </si>
  <si>
    <t xml:space="preserve">Solicitamos fornecer, mediante apresentação de proposta, e observando as condições em anexo, o preço, qualidade e </t>
  </si>
  <si>
    <t xml:space="preserve">prazo de pagamento das mercadorias e/ou serviços abaixo especificados, a está comissão, no endereço acima citado. </t>
  </si>
  <si>
    <t>ANHANGUERA, 09:00  HORAS DO DIA  30/05/2017.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</si>
  <si>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</si>
  <si>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</si>
  <si>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</si>
  <si>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</si>
  <si>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</si>
  <si>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</si>
  <si>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</si>
  <si>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</si>
  <si>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ACIDO ORTO-FOSFÓRICO - frasco com 3 g</t>
  </si>
  <si>
    <t>ADESIVO MAGIC BOND D.E  - frasco com 5 ml</t>
  </si>
  <si>
    <t>AGUA DESTILADA P/AUTOCLAVE - 5L</t>
  </si>
  <si>
    <t>AGULHA 30 G CURTA - CAIXA COM 100 UNID</t>
  </si>
  <si>
    <t>ALGODAO EM ROLETE - PACOTE COM 100 UND.</t>
  </si>
  <si>
    <t>AMALGAMA GS-80 2 PORCOES REGULAR -pacote c 50 unid</t>
  </si>
  <si>
    <t>BENZOTOP T. FRUTTI - UNIDADE DE 12G</t>
  </si>
  <si>
    <t>BICARBONATO POLIDENTAL SACHE NATURAL - CAIXA COM 40G</t>
  </si>
  <si>
    <t>BROCAS PARA ACABAMENTO DE RESINA GRANA FINA CAVITARIO -  KIT CAIXA COM 8 UND.</t>
  </si>
  <si>
    <t>BROCAS PARA ACABAMENTO DE RESINA GRANA FINA CILINDRICAS - KIT CAIXA C/ 8 UND.</t>
  </si>
  <si>
    <t>BROCAS PARA ACABAMENTO DE RESINA GRANA FINA CONES INVERTIDOS - KIT CAIXA COM 8 UND</t>
  </si>
  <si>
    <t>BROCAS PARA ACABAMENTO DE RESINA GRANA FINA ESFÉRICAS - KIT CAIXA COM 8 UND.</t>
  </si>
  <si>
    <t>CIMENTO DE ZINCO SSWHITE LIQ - VIDRO COM 10 ML</t>
  </si>
  <si>
    <t>CIMENTO DE ZINCO SSWHITE PÓ - VIDRO COM 50G</t>
  </si>
  <si>
    <t>CITOCAINA 3% C/ VASO CONSTRITOR - CAIXA COM 100 UND.</t>
  </si>
  <si>
    <t>COMPRESSA DE GAZE CREMER</t>
  </si>
  <si>
    <t>CONE DE GUTA PRINC. 1ª SERIE TANARI 15 A 40 -  caixa 120 unid</t>
  </si>
  <si>
    <t>CONE SEC. R7 TANARI 2ª SERIE 45 A 80 - caixa 120 unid</t>
  </si>
  <si>
    <t>ENVELOPE P/AUTOCLAVE 140X290 PACOTE COM 100 UND.</t>
  </si>
  <si>
    <t>EUGENOL BIODINAMICA - VIDRO COM 20ML</t>
  </si>
  <si>
    <t>FILME ADULTO E-SPEED CARESTREAM - PACOTE COM 100 UND.</t>
  </si>
  <si>
    <t>FIO DENTAL - ROLO COM 500M</t>
  </si>
  <si>
    <t>FIXADOR - VIDRO COM 475 ML</t>
  </si>
  <si>
    <t>FLUOR GEL NEUTRO - FRASCO COM 200 ML</t>
  </si>
  <si>
    <t>FORMOCRESOL - FRASCO DE 20 ML</t>
  </si>
  <si>
    <t>HIDROXIDO DE CALCIO P.A VIDRO C 10 G</t>
  </si>
  <si>
    <t>HYDRO C - CAIXA COM 03 UNIDADES DE 11G CADA</t>
  </si>
  <si>
    <t>LAMINA DE BISTURI N 13 4X100 - CAIXA COM 100 UND.</t>
  </si>
  <si>
    <t>LIMAS PARA CANAL 1ª SERIE 15-45 21MM - CAIXA COM 06 UNIDADES</t>
  </si>
  <si>
    <t>LIMAS PARA CANAL 1ª SERIE 15-45 25MM - CAIXA COM 6 UND.</t>
  </si>
  <si>
    <t>LIMAS PARA CANAL 2ª SERIE 50-80 21 MM - CAIXA COM 06 UND.</t>
  </si>
  <si>
    <t>LIMAS PARA CANAL 2ª SERIE 50-80 25MM - CAIXA COM 6 UND.</t>
  </si>
  <si>
    <t>LIXAS DE AÇO PARA ACABAMENTO - CAIXA COM 12 UND.</t>
  </si>
  <si>
    <t>LUVA DE PROCEDIMENTO TAM. P - CAIXA COM 100 PARES</t>
  </si>
  <si>
    <t>MASCARA CIRUGICA TRIPLA COM ELASTICO 50 - CAIXA COM 50 UND.</t>
  </si>
  <si>
    <t>MICROBRUSH ORIGINAL REGULAR</t>
  </si>
  <si>
    <t>PAPEL CARBONO EM TIRAS CONTACTO - PACOTE COM 50 UND.</t>
  </si>
  <si>
    <t>PARAMONO CLOROFENOL CANFORADO - VIDRO COM 30ML</t>
  </si>
  <si>
    <t>PULPOSAN PÓ - VIDRO COM 50G</t>
  </si>
  <si>
    <t>PULPOSAN LIQUIDO - VIDRO 20ML</t>
  </si>
  <si>
    <t>RESINA Z100  A1 - FRASCO COM 04G</t>
  </si>
  <si>
    <t>RESINA Z100  A3 - FRASCO COM 04G</t>
  </si>
  <si>
    <t>RESINA Z250 A2 - FRASCO COM 04G</t>
  </si>
  <si>
    <t>RESINA Z350 A1E - FRASCO COM 04G</t>
  </si>
  <si>
    <t>RESINA Z350 A2D - FRASCO COM 04G</t>
  </si>
  <si>
    <t>RESINA Z350 A2E - FRASCO COM 04G</t>
  </si>
  <si>
    <t>REVELADOR - FRASCO COM 475 ML</t>
  </si>
  <si>
    <t>SELANTE PARA FOSSULAS E FISSURAS - CAIXA COM 6 UND. DE 2G CADA</t>
  </si>
  <si>
    <t>TIRA DE AÇO 4 MM INJECTA - 50 CM</t>
  </si>
  <si>
    <t>TIRA DE AÇO 7 MM INJECTA - 50 CM</t>
  </si>
  <si>
    <t>TIRA DE POLIESTER - CAIXA COM 50 UND.</t>
  </si>
  <si>
    <t>VENIZ FORRADOR DE CAVIDADE - FRASCO DE 20 ML</t>
  </si>
  <si>
    <t>ACABAMENTO RESINA GRANA FINA 3195F</t>
  </si>
  <si>
    <t>ACABAMENTO RESINA GRANA FINA 2135F</t>
  </si>
  <si>
    <t>ACABAMENTO RESINA GRANA FINA 4321F</t>
  </si>
  <si>
    <t>ACABAMENTO RESINA GRANA FINA 4321FF</t>
  </si>
  <si>
    <t>BROCAS CIRURGICAS 700</t>
  </si>
  <si>
    <t>BROCAS CIRURGICAS 701</t>
  </si>
  <si>
    <t>BROCAS CIRURGICAS 702</t>
  </si>
  <si>
    <t>BROCAS CIRURGICAS 703</t>
  </si>
  <si>
    <t>BROCAS CIRURGICAS 703L</t>
  </si>
  <si>
    <t>BROCAS CIRURGICAS 1557</t>
  </si>
  <si>
    <t>BROCAS CIRURGICAS 1558</t>
  </si>
  <si>
    <t>ENFORCE PASTA CATALISADORA</t>
  </si>
  <si>
    <t>ENFORCE BASE</t>
  </si>
  <si>
    <t>BANDA MATRIZ  7MM</t>
  </si>
  <si>
    <t>BANDA MATRIZ 5MM  50 CM</t>
  </si>
  <si>
    <t>RESINA Z100 B1</t>
  </si>
  <si>
    <t>RESINA Z100 B2</t>
  </si>
  <si>
    <t>RESINA Z100 B3</t>
  </si>
  <si>
    <t>RESINA Z100 B3,5</t>
  </si>
  <si>
    <t>RESINA Z100 A1</t>
  </si>
  <si>
    <t>RESINA Z100 A2</t>
  </si>
  <si>
    <t>RESINA Z100 A3</t>
  </si>
  <si>
    <t>RESINA Z100 A3,5</t>
  </si>
  <si>
    <t>BROCA ESFERICA 1011</t>
  </si>
  <si>
    <t>BROCA ESFERICA 1012</t>
  </si>
  <si>
    <t>BROCA ESFERICA 1013</t>
  </si>
  <si>
    <t>BROCA ESFERICA 1014</t>
  </si>
  <si>
    <t>BROCA ESFERICA 1015</t>
  </si>
  <si>
    <t>BROCA ESFERICA 1016</t>
  </si>
  <si>
    <t>BROCA ESFERICA 1017</t>
  </si>
  <si>
    <t>BROCA ESFERICA 3018</t>
  </si>
  <si>
    <t>BROCA ESFERICA 1031</t>
  </si>
  <si>
    <t>BROCA ESFERICA 1032</t>
  </si>
  <si>
    <t>BROCA ESFERICA 1033</t>
  </si>
  <si>
    <t>BROCA ESFERICA 1034</t>
  </si>
  <si>
    <t>BROCA CONICA TOPO ARREDONDADA 2134</t>
  </si>
  <si>
    <t>BROCA CONICA TOPO ARREDONDADA 2135</t>
  </si>
  <si>
    <t>BROCA CONICA TOPO ARREDONDADA 2136</t>
  </si>
  <si>
    <t>BROCA CONICA TOPO ARREDONDADA 3038</t>
  </si>
  <si>
    <t>BROCA CONICA TOPO ARREDONDADA 3139</t>
  </si>
  <si>
    <t>BROCA CONICA TOPO ARREDONDADA 4137</t>
  </si>
  <si>
    <t>BROCA CONICA TOPO ARREDONDADA 4138</t>
  </si>
  <si>
    <t>AGULHA PARA SUTURA FIO DE SEDA 3.0</t>
  </si>
  <si>
    <t>CAVITINE VERNIZ FORRADOR DE CAVIDADE 15 ML</t>
  </si>
  <si>
    <t>EUGENOL VIDRO 15 ML</t>
  </si>
  <si>
    <t>PONTAS DIAMANTADAS DE ALTA ROTACAO ESFERICA 1011</t>
  </si>
  <si>
    <t>PONTAS DIAMANTADAS DE ALTA ROTACAO ESFERICA 1012</t>
  </si>
  <si>
    <t>PONTAS DIAMANTADAS DE ALTA ROTACAO ESFERICA 1013</t>
  </si>
  <si>
    <t>PONTAS DIAMANTADAS DE ALTA ROTACAO ESFERICA 1014</t>
  </si>
  <si>
    <t>PONTAS DIAMANTADAS DE ALTA ROTACAO ESFERICA 1015</t>
  </si>
  <si>
    <t>SEMI ESFERICA PONTAS DIAMANTADAS 1164</t>
  </si>
  <si>
    <t>PONTA DIAMANTADA TOPO PLANO 2068</t>
  </si>
  <si>
    <t>CONICA TOPO PLANO 3069</t>
  </si>
  <si>
    <t>RODA COM COLAR DIAMANTADA 4054</t>
  </si>
  <si>
    <t>PORTA AMALGAMA DE METAL</t>
  </si>
  <si>
    <t>ABAIXADOR DE LINGUA - PACOTE COM  100 UNIDADES</t>
  </si>
  <si>
    <t>SUGADOR ODONTOLOGICO - PACOTE COM 100 UND.</t>
  </si>
  <si>
    <t>CIMENTO ENDONDONTICO EM PÓ - 12G</t>
  </si>
  <si>
    <t>CIMENTO ENDONDONTICO LIQUIDO - 10 ML</t>
  </si>
  <si>
    <t>AGUA PARA INJECAO 10ML CAIXA COM 200 UNIDADES</t>
  </si>
  <si>
    <t>AGULHA DESC. 13X4,5 - CAIXA COM 100 UND.</t>
  </si>
  <si>
    <t>AGULHA DESC.20X5,5 CAIXA COM 100 UNIDADES</t>
  </si>
  <si>
    <t>AGULHA DESC. 25X7 - CAIXA COM 100 UND.</t>
  </si>
  <si>
    <t>AGULHA DESC. 25X8 - CAIXA COM 100 UND.</t>
  </si>
  <si>
    <t>AGULHA DESC. 40X12 - CAIXA COM 100 UND.</t>
  </si>
  <si>
    <t>Lt</t>
  </si>
  <si>
    <t>ALCOOL 70% - CAIXA COM 12 UND. DE 1 LT</t>
  </si>
  <si>
    <t>ALCOOL GEL ANTISSEPTICO LITRO</t>
  </si>
  <si>
    <t>ALGODAO ROLO 500G</t>
  </si>
  <si>
    <t>ALMOTOLIA COM CAPACIDADE 250ML</t>
  </si>
  <si>
    <t>ATADURA DE CREPOM 10CMX4,5M 13 FIOS/CM2</t>
  </si>
  <si>
    <t>ATADURA DE CREPOM 15CMX4,5 M 13 FIOS/CM2</t>
  </si>
  <si>
    <t>ATADURA DE CREPOM 20CMX4,5 M 13 FIOS/CM2</t>
  </si>
  <si>
    <t>ATADURA DE CREPOM 25CM 13 FIOS/CM2</t>
  </si>
  <si>
    <t>CATETER NASAL - PACOTE COM 12 UND.</t>
  </si>
  <si>
    <t>CATETER ENTRAVENOSO Nº 20 - CAIXA COM 100 UND.</t>
  </si>
  <si>
    <t>CATETER ENTRAVENOSO Nº 24 - CAIXA COM 100 UND.</t>
  </si>
  <si>
    <t>CLORIDRATO DE LIDOCAINA 20 U/G - CAIXA COM 10 UNID.</t>
  </si>
  <si>
    <t>COLETOR DE URINA SISTEMA FECHADO</t>
  </si>
  <si>
    <t>COLETOR PERFURO CORTANTE 20L - CAIXA COM 10 UNID.</t>
  </si>
  <si>
    <t>COLETOR PERFURO CORTANTE 13L - CAIXA COM 10 UNID.</t>
  </si>
  <si>
    <t>COMPRESSA DE GAZE 8 CAMADAS 5 DOBRAS 9 FIOS/CM2 15X30 ABERTA 7,5X7,5 CM FECHADA CM PACOTE COM 500 UNID.</t>
  </si>
  <si>
    <t>ENVELOPE 150X250  P/ AUTOCLAVE - PACOTE COM 100 UNID.</t>
  </si>
  <si>
    <t>EQUIPO MACRO GOTAS</t>
  </si>
  <si>
    <t>ESPARADRAPO 10CMX4,5M</t>
  </si>
  <si>
    <t>EXTENSOR PARA OXIGENIO 2M</t>
  </si>
  <si>
    <t>FIO CAT GUT SIMPLES 2.0 - CAIXA COM 24 ENVELOPES</t>
  </si>
  <si>
    <t>FIO CAT GUT SIMPLES 3.0 - CAIXA COM 24 ENVELOPES</t>
  </si>
  <si>
    <t>FIO CAT GUT SIMPLES 4.0 - CAIXA COM 24 ENVELOPES</t>
  </si>
  <si>
    <t>FIO DE NYLON 2.0 - CAIXA COM 24 ENVELOPES</t>
  </si>
  <si>
    <t>FIO DE NYLON 3.0 - CAIXA COM 24 ENVELOPES</t>
  </si>
  <si>
    <t>FIO DE NYLON 4.0 - CAIXA COM 24 ENVELOPES</t>
  </si>
  <si>
    <t>FIO DE NYLON 6.0 - CAIXA COM 24 ENVELOPES</t>
  </si>
  <si>
    <t>FITA ADESIVA HOSPITALAR 19MMX50M</t>
  </si>
  <si>
    <t>FITA AUTOCLAVE 19MMX30M</t>
  </si>
  <si>
    <t>FITA MICROPORE 2,5CMX10M - CAIXA COM 80 UNID.</t>
  </si>
  <si>
    <t>FITA MICROPORE 5CMX10M - CAIXA COM 80 UNID.</t>
  </si>
  <si>
    <t>KIT PARA COLETA PREVENTIVO COMPLETO G</t>
  </si>
  <si>
    <t>KIT PARA COLETA PREVENTIVO COMPLETO M</t>
  </si>
  <si>
    <t>KIT PARA COLETA PREVENTIVO COMPLETO P</t>
  </si>
  <si>
    <t>LAMINA DE BISTURI Nº 15 CAIXA COM 100 UNID.</t>
  </si>
  <si>
    <t>LAMINA DE BISTURI Nº 24 - CAIXA COM 100 UNID.</t>
  </si>
  <si>
    <t>LUVA CIRURGICA Nº 7</t>
  </si>
  <si>
    <t>LUVA CIRURGICA Nº 7,5</t>
  </si>
  <si>
    <t>LUVA CIRURGICA Nº 8</t>
  </si>
  <si>
    <t>LUVA DE PROCEDIMENTO G - CAIXA COM 50 PARES</t>
  </si>
  <si>
    <t>LUVA DE PROCEDIMENTO M - CAIXA COM 50 PARES</t>
  </si>
  <si>
    <t>LUVA DE PROCEDIMENTO P - CAIXA COM 50 PARES</t>
  </si>
  <si>
    <t>TIRAS DE GLICEMIA - CAIXA COM 50 TIRAS</t>
  </si>
  <si>
    <t>POMADA SULFADIAZINA DE PRATA 10MG/G 30 G</t>
  </si>
  <si>
    <t>RIODEINE DEGERMANTE PVPI</t>
  </si>
  <si>
    <t>RIODEINE TOPICO PVPI</t>
  </si>
  <si>
    <t>SCALP Nº 19</t>
  </si>
  <si>
    <t>SCALP Nº 21</t>
  </si>
  <si>
    <t>SCALP Nº 23</t>
  </si>
  <si>
    <t>SCALP Nº 25</t>
  </si>
  <si>
    <t>SERINGA DESC. 10 ML S/ AG. 25X7</t>
  </si>
  <si>
    <t>SERINGA DESC. 20 ML S/ AG.</t>
  </si>
  <si>
    <t>SERINGA DESC. 3 ML C/ AG. 25X7</t>
  </si>
  <si>
    <t>SERINGA DESC. 3 ML S/ AG.</t>
  </si>
  <si>
    <t>SERINGA DESC. 5 ML C/ AG. 25X7</t>
  </si>
  <si>
    <t>SERINGA DESC. INSULINA 1 ML C/AG. 13X03</t>
  </si>
  <si>
    <t>SOLUCAO GLUTARALDEIDO 2%</t>
  </si>
  <si>
    <t>SONDA DE FOLEY 2 VIAS Nº 18 - CAIXA COM 10 UNID.</t>
  </si>
  <si>
    <t>SONDA NASOGASTRICA LONGA Nº 16</t>
  </si>
  <si>
    <t>SORO FISIOLOGICO 0,9% 100 ML - CAIXA COM 60 UNID.</t>
  </si>
  <si>
    <t>SORO FISIOLOGICO 0,9% 250 ML - CAIXA COM 35 UNID.</t>
  </si>
  <si>
    <t>SORO FISIOLOGICO 0,9% 500 ML - CAIXA COM 34 UNID.</t>
  </si>
  <si>
    <t>SORO FISIOLOGICO 0,9% 1000 ML - CAIXA COM 12 UNID.</t>
  </si>
  <si>
    <t>SORO GLICOFISIOLOGICO 100 ML - CAIXA COM 50 UNID.</t>
  </si>
  <si>
    <t>SORO GLICOFISIOLOGICO 250 ML - CAIXA COM 35 UNID.</t>
  </si>
  <si>
    <t>SORO GLICOFISIOLOGICO 500 ML - CAIXA COM 20 UNID.</t>
  </si>
  <si>
    <t>SORO GLICOFISIOLOGICO 1000 ML - CAIXA COM 10 UNID.</t>
  </si>
  <si>
    <t>SORO GLICOSE 5% 250 ML - CAIXA COM 35 UNIDADES</t>
  </si>
  <si>
    <t>SORO GLICOSE 5% 500 ML - CAIXA COM 20 UNID.</t>
  </si>
  <si>
    <t>SORO GLICOSE 5% 1000 ML - CAIXA COM 10 UNID.</t>
  </si>
  <si>
    <t>SORO RINGER SIMPLES 500 ML - CAIXA COM 20 UNID.</t>
  </si>
  <si>
    <t>TRANSPORE 10CMX4,5 M</t>
  </si>
  <si>
    <t>TUBO SILICONE 15M</t>
  </si>
  <si>
    <t>XYLESTESIN 2% S/VASOCONSTRITOR 20 ML - CAIXA COM 20 FRASCOS</t>
  </si>
  <si>
    <t>FITA MICROPORE 10CM X 4,5 M</t>
  </si>
  <si>
    <t>MASCARA COM ELASTICO PARA AEROSOL</t>
  </si>
  <si>
    <t>POMADA KOLLAGENASDE 0,6 U/G - 30 G</t>
  </si>
  <si>
    <t>SONDA URETRAL Nº 08</t>
  </si>
  <si>
    <t>SORO GLICOSE 5% 100 ML</t>
  </si>
  <si>
    <t>TERMOMETRO CLINICO</t>
  </si>
  <si>
    <t>TRANSPORE 10CM X 4,5 M</t>
  </si>
  <si>
    <t>XYLESTESIN 2% S/VASOCONSTRITOR 20 ML</t>
  </si>
  <si>
    <t>CLOREXEDINA 2% 1000 U</t>
  </si>
  <si>
    <t>ABOCATH 18</t>
  </si>
  <si>
    <t>ABOCATH 20</t>
  </si>
  <si>
    <t>ABOCATH 22</t>
  </si>
  <si>
    <t>ABOCATH 24</t>
  </si>
  <si>
    <t>DEXPANTENOL (VITAMINA B5) 50 MG/G - POMADA</t>
  </si>
  <si>
    <t>DEXPANTENOL (VITAMINA B5) 50 MG/G - LIQUIDO</t>
  </si>
  <si>
    <t>HIPOCLORITO - 5 LITROS</t>
  </si>
  <si>
    <t>BENZOILMETRONIDAZOL - SUSPENSÃO ORAL 40 MG/ML FRASCO 100 ML</t>
  </si>
  <si>
    <t>EPINEFRINA 1MG/ML AMPOLA INJETAVEL AMPOLA 1 ML</t>
  </si>
  <si>
    <t>INSULINA GLARGINA 100 UI/ML INJETAVEL FRASCO 10ML</t>
  </si>
  <si>
    <t>ISOFLAVONA DE SOJA 150MG DE GLYCINE MAX CAPSULA OU COMPRIMIDO</t>
  </si>
  <si>
    <t>Valor por extenso:</t>
  </si>
  <si>
    <t>Um</t>
  </si>
  <si>
    <t>Dois</t>
  </si>
  <si>
    <t>Três</t>
  </si>
  <si>
    <t>Quatro</t>
  </si>
  <si>
    <t>Cinco</t>
  </si>
  <si>
    <t>Seis</t>
  </si>
  <si>
    <t>Sete</t>
  </si>
  <si>
    <t>Oito</t>
  </si>
  <si>
    <t>Nove</t>
  </si>
  <si>
    <t>Dez</t>
  </si>
  <si>
    <t>Onze</t>
  </si>
  <si>
    <t>Doze</t>
  </si>
  <si>
    <t>Treze</t>
  </si>
  <si>
    <t>Quatorze</t>
  </si>
  <si>
    <t>Quinze</t>
  </si>
  <si>
    <t>Dezesseis</t>
  </si>
  <si>
    <t>Dezessete</t>
  </si>
  <si>
    <t>Dezoito</t>
  </si>
  <si>
    <t>Dezenove</t>
  </si>
  <si>
    <t>Vinte</t>
  </si>
  <si>
    <t>Trinta</t>
  </si>
  <si>
    <t>Quarenta</t>
  </si>
  <si>
    <t>Cinquenta</t>
  </si>
  <si>
    <t>Sessenta</t>
  </si>
  <si>
    <t>Setenta</t>
  </si>
  <si>
    <t>Oitenta</t>
  </si>
  <si>
    <t>Noventa</t>
  </si>
  <si>
    <t>Cem</t>
  </si>
  <si>
    <t>Duzentos</t>
  </si>
  <si>
    <t>Trezentos</t>
  </si>
  <si>
    <t>Quatrocentos</t>
  </si>
  <si>
    <t>Quinhentos</t>
  </si>
  <si>
    <t>Seiscentos</t>
  </si>
  <si>
    <t>Setecentos</t>
  </si>
  <si>
    <t>Oitocentos</t>
  </si>
  <si>
    <t>Novecentos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</si>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</sst>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##,##0.0000_);\(\ ###,##0.0000\)"/>
    <numFmt numFmtId="165" formatCode="&quot;R$&quot;\ #,##0.0000_);\(&quot;R$&quot;\ #,##0.000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/>
    <xf numFmtId="0" fontId="0" fillId="0" borderId="2" xfId="0" applyBorder="1" applyAlignment="1"/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/>
    <xf numFmtId="49" fontId="3" fillId="0" borderId="1" xfId="0" applyNumberFormat="1" applyFont="1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7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2</xdr:col>
      <xdr:colOff>444500</xdr:colOff>
      <xdr:row>5</xdr:row>
      <xdr:rowOff>171450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7000"/>
          <a:ext cx="1270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4"/>
  <sheetViews>
    <sheetView showGridLines="0" tabSelected="1" workbookViewId="0"/>
  </sheetViews>
  <sheetFormatPr defaultRowHeight="15" x14ac:dyDescent="0.25"/>
  <cols>
    <col min="1" max="1" width="7.7109375" customWidth="1"/>
    <col min="2" max="2" width="6.5703125" bestFit="1" customWidth="1"/>
    <col min="3" max="3" width="10.28515625" bestFit="1" customWidth="1"/>
    <col min="4" max="4" width="26.7109375" customWidth="1"/>
    <col min="5" max="5" width="18.28515625" customWidth="1"/>
    <col min="6" max="6" width="10.28515625" bestFit="1" customWidth="1"/>
    <col min="7" max="7" width="30.7109375" customWidth="1"/>
    <col min="9" max="17" width="0" hidden="1" customWidth="1"/>
  </cols>
  <sheetData>
    <row r="1" spans="1:17" x14ac:dyDescent="0.25">
      <c r="I1" s="23" t="s">
        <v>236</v>
      </c>
      <c r="J1" s="23" t="s">
        <v>255</v>
      </c>
      <c r="K1" s="23" t="s">
        <v>263</v>
      </c>
      <c r="M1" s="23" t="str">
        <f>TEXT(I21,"000000000000,00")</f>
        <v>000000000000,00</v>
      </c>
      <c r="P1" s="23" t="str">
        <f>MID(M1,1,3)</f>
        <v>000</v>
      </c>
    </row>
    <row r="2" spans="1:17" ht="15.75" x14ac:dyDescent="0.25">
      <c r="D2" s="1" t="s">
        <v>0</v>
      </c>
      <c r="E2" s="2"/>
      <c r="F2" s="2"/>
      <c r="G2" s="2"/>
      <c r="I2" s="23" t="s">
        <v>237</v>
      </c>
      <c r="J2" s="23" t="s">
        <v>256</v>
      </c>
      <c r="K2" s="23" t="s">
        <v>264</v>
      </c>
      <c r="P2" s="23" t="str">
        <f>MID(M1,4,3)</f>
        <v>000</v>
      </c>
    </row>
    <row r="3" spans="1:17" ht="15.75" x14ac:dyDescent="0.25">
      <c r="D3" s="1" t="s">
        <v>1</v>
      </c>
      <c r="E3" s="2"/>
      <c r="F3" s="2"/>
      <c r="G3" s="2"/>
      <c r="I3" s="23" t="s">
        <v>238</v>
      </c>
      <c r="J3" s="23" t="s">
        <v>257</v>
      </c>
      <c r="K3" s="23" t="s">
        <v>265</v>
      </c>
      <c r="P3" s="23" t="str">
        <f>MID(M1,7,3)</f>
        <v>000</v>
      </c>
    </row>
    <row r="4" spans="1:17" x14ac:dyDescent="0.25">
      <c r="I4" s="23" t="s">
        <v>239</v>
      </c>
      <c r="J4" s="23" t="s">
        <v>258</v>
      </c>
      <c r="K4" s="23" t="s">
        <v>266</v>
      </c>
      <c r="P4" s="23" t="str">
        <f>MID(M1,10,3)</f>
        <v>000</v>
      </c>
    </row>
    <row r="5" spans="1:17" x14ac:dyDescent="0.25">
      <c r="I5" s="23" t="s">
        <v>240</v>
      </c>
      <c r="J5" s="23" t="s">
        <v>259</v>
      </c>
      <c r="K5" s="23" t="s">
        <v>267</v>
      </c>
      <c r="P5" s="23" t="str">
        <f>IF(VALUE(MID(M1,14,2))&gt;0,MID(M1,14,2),"000")</f>
        <v>000</v>
      </c>
    </row>
    <row r="6" spans="1:17" x14ac:dyDescent="0.25">
      <c r="I6" s="23" t="s">
        <v>241</v>
      </c>
      <c r="J6" s="23" t="s">
        <v>260</v>
      </c>
      <c r="K6" s="23" t="s">
        <v>268</v>
      </c>
    </row>
    <row r="7" spans="1:17" x14ac:dyDescent="0.25">
      <c r="A7" s="3" t="s">
        <v>2</v>
      </c>
      <c r="B7" s="2"/>
      <c r="C7" s="2"/>
      <c r="D7" s="2"/>
      <c r="E7" s="2"/>
      <c r="F7" s="2"/>
      <c r="G7" s="2"/>
      <c r="I7" s="23" t="s">
        <v>242</v>
      </c>
      <c r="J7" s="23" t="s">
        <v>261</v>
      </c>
      <c r="K7" s="23" t="s">
        <v>269</v>
      </c>
    </row>
    <row r="8" spans="1:17" x14ac:dyDescent="0.25">
      <c r="A8" s="3" t="s">
        <v>3</v>
      </c>
      <c r="B8" s="2"/>
      <c r="C8" s="2"/>
      <c r="D8" s="2"/>
      <c r="E8" s="2"/>
      <c r="F8" s="2"/>
      <c r="G8" s="2"/>
      <c r="I8" s="23" t="s">
        <v>243</v>
      </c>
      <c r="J8" s="23" t="s">
        <v>262</v>
      </c>
      <c r="K8" s="23" t="s">
        <v>270</v>
      </c>
      <c r="M8" s="23" t="str">
        <f ca="1">CONCATENATE(Q15,Q16," ",Q20,Q21," ",Q25,Q26," ",Q30,Q31," ",IF(Q36&lt;&gt;"",IF((P1+P2+P3+P4)&gt;0,CONCATENATE(" e ",Q36),Q36),""))</f>
        <v xml:space="preserve">    </v>
      </c>
    </row>
    <row r="9" spans="1:17" x14ac:dyDescent="0.25">
      <c r="I9" s="23" t="s">
        <v>244</v>
      </c>
      <c r="J9" s="23" t="s">
        <v>263</v>
      </c>
      <c r="K9" s="23" t="s">
        <v>271</v>
      </c>
    </row>
    <row r="10" spans="1:17" x14ac:dyDescent="0.25">
      <c r="A10" s="7" t="s">
        <v>4</v>
      </c>
      <c r="B10" s="8"/>
      <c r="C10" s="9"/>
      <c r="D10" s="10"/>
      <c r="E10" s="10"/>
      <c r="I10" s="23" t="s">
        <v>245</v>
      </c>
    </row>
    <row r="11" spans="1:17" x14ac:dyDescent="0.25">
      <c r="A11" s="7" t="s">
        <v>5</v>
      </c>
      <c r="B11" s="8"/>
      <c r="C11" s="9"/>
      <c r="D11" s="10"/>
      <c r="E11" s="10"/>
      <c r="I11" s="23" t="s">
        <v>246</v>
      </c>
    </row>
    <row r="12" spans="1:17" x14ac:dyDescent="0.25">
      <c r="A12" s="7" t="s">
        <v>6</v>
      </c>
      <c r="B12" s="8"/>
      <c r="C12" s="9"/>
      <c r="D12" s="10"/>
      <c r="E12" s="10"/>
      <c r="I12" s="23" t="s">
        <v>247</v>
      </c>
    </row>
    <row r="13" spans="1:17" x14ac:dyDescent="0.25">
      <c r="A13" s="7" t="s">
        <v>7</v>
      </c>
      <c r="B13" s="8"/>
      <c r="C13" s="9"/>
      <c r="D13" s="10"/>
      <c r="E13" s="10"/>
      <c r="I13" s="23" t="s">
        <v>248</v>
      </c>
    </row>
    <row r="14" spans="1:17" x14ac:dyDescent="0.25">
      <c r="A14" s="7" t="s">
        <v>8</v>
      </c>
      <c r="B14" s="8"/>
      <c r="C14" s="9"/>
      <c r="D14" s="10"/>
      <c r="E14" s="10"/>
      <c r="I14" s="23" t="s">
        <v>249</v>
      </c>
      <c r="L14" s="23" t="str">
        <f>P1</f>
        <v>000</v>
      </c>
    </row>
    <row r="15" spans="1:17" x14ac:dyDescent="0.25">
      <c r="A15" s="7" t="s">
        <v>9</v>
      </c>
      <c r="B15" s="8"/>
      <c r="C15" s="11"/>
      <c r="D15" s="10"/>
      <c r="E15" s="10"/>
      <c r="F15" s="5" t="s">
        <v>11</v>
      </c>
      <c r="G15" s="2"/>
      <c r="I15" s="23" t="s">
        <v>250</v>
      </c>
      <c r="L15" s="23" t="str">
        <f>MID(L14,2,2)</f>
        <v>00</v>
      </c>
      <c r="Q15" s="23" t="str">
        <f ca="1">IF(VALUE(MID(L14,1,1))&gt;0,IF(VALUE(L15)&lt;1,CONCATENATE(INDIRECT(CONCATENATE("C",MID(L14,1,1)))," bilhões"),IF(VALUE(MID(L14,1,1))=1,"Cento e ",CONCATENATE(INDIRECT(CONCATENATE("C",VALUE(MID(L14,1,1))))," e "))),"")</f>
        <v/>
      </c>
    </row>
    <row r="16" spans="1:17" x14ac:dyDescent="0.25">
      <c r="A16" s="7" t="s">
        <v>10</v>
      </c>
      <c r="B16" s="8"/>
      <c r="C16" s="12"/>
      <c r="D16" s="10"/>
      <c r="E16" s="10"/>
      <c r="I16" s="23" t="s">
        <v>251</v>
      </c>
      <c r="L16" s="23" t="str">
        <f>IF(VALUE(L15)&gt;0,IF(VALUE(MID(L15,1,1))&lt; 2,CONCATENATE("I",VALUE(L15)),CONCATENATE("J",MID(L15,1,1)-1)),"")</f>
        <v/>
      </c>
      <c r="M16" s="23" t="str">
        <f>IF(VALUE(MID(L15,2,1))&gt;0,CONCATENATE("I",MID(L15,2,1)),"")</f>
        <v/>
      </c>
      <c r="Q16" s="23" t="str">
        <f ca="1">IF(L16&lt;&gt;"",CONCATENATE(INDIRECT(L16),IF(M16&lt;&gt;"",IF(M16&lt;&gt;L16,IF(MID(L16,1,1)&lt;&gt;MID(M16,1,1),CONCATENATE(" e ",INDIRECT(M16)),""),""),""),IF(VALUE(L14)&gt;1," Bilhões", " Bilhão")),"")</f>
        <v/>
      </c>
    </row>
    <row r="17" spans="1:26" x14ac:dyDescent="0.25">
      <c r="I17" s="23" t="s">
        <v>252</v>
      </c>
    </row>
    <row r="18" spans="1:26" x14ac:dyDescent="0.25">
      <c r="B18" s="6" t="s">
        <v>12</v>
      </c>
      <c r="C18" s="2"/>
      <c r="D18" s="2"/>
      <c r="E18" s="2"/>
      <c r="F18" s="2"/>
      <c r="G18" s="2"/>
      <c r="I18" s="23" t="s">
        <v>253</v>
      </c>
    </row>
    <row r="19" spans="1:26" x14ac:dyDescent="0.25">
      <c r="A19" s="6" t="s">
        <v>13</v>
      </c>
      <c r="B19" s="2"/>
      <c r="C19" s="2"/>
      <c r="D19" s="2"/>
      <c r="E19" s="2"/>
      <c r="F19" s="2"/>
      <c r="G19" s="2"/>
      <c r="I19" s="23" t="s">
        <v>254</v>
      </c>
      <c r="L19" s="23" t="str">
        <f>P2</f>
        <v>000</v>
      </c>
    </row>
    <row r="20" spans="1:26" x14ac:dyDescent="0.25">
      <c r="A20" s="4" t="s">
        <v>14</v>
      </c>
      <c r="B20" s="2"/>
      <c r="C20" s="2"/>
      <c r="D20" s="2"/>
      <c r="E20" s="2"/>
      <c r="F20" s="2"/>
      <c r="G20" s="2"/>
      <c r="L20" s="23" t="str">
        <f>MID(L19,2,2)</f>
        <v>00</v>
      </c>
      <c r="Q20" s="23" t="str">
        <f ca="1">IF(VALUE(MID(L19,1,1))&gt;0,IF(VALUE(L20)&lt;1,CONCATENATE(INDIRECT(CONCATENATE("K",MID(L19,1,1)))," Milhões"),IF(VALUE(MID(L19,1,1))=1,"Cento e ",CONCATENATE(INDIRECT(CONCATENATE("K",VALUE(MID(L19,1,1))))," e "))),"")</f>
        <v/>
      </c>
    </row>
    <row r="21" spans="1:26" x14ac:dyDescent="0.25">
      <c r="I21" s="24">
        <f>G234</f>
        <v>0</v>
      </c>
      <c r="L21" s="23" t="str">
        <f>IF(VALUE(L20)&gt;0,IF(VALUE(MID(L20,1,1))&lt; 2,CONCATENATE("I",VALUE(L20)),CONCATENATE("J",MID(L20,1,1)-1)),"")</f>
        <v/>
      </c>
      <c r="M21" s="23" t="str">
        <f>IF(VALUE(MID(L20,2,1))&gt;0,CONCATENATE("I",MID(L20,2,1)),"")</f>
        <v/>
      </c>
      <c r="Q21" s="23" t="str">
        <f ca="1">IF(L21&lt;&gt;"",CONCATENATE(INDIRECT(L21),IF(M21&lt;&gt;"",IF(M21&lt;&gt;L21,IF(MID(L21,1,1)&lt;&gt;MID(M21,1,1),CONCATENATE(" e ",INDIRECT(M21)),""),""),""),IF(VALUE(L19)&gt;1,IF(VALUE(L24+L25)=0," Milhões de Reais"," Milhões e"),IF(VALUE(L24+L25+L28+L30)=0," Milhão de Reais"," Milhão"))),"")</f>
        <v/>
      </c>
    </row>
    <row r="22" spans="1:26" x14ac:dyDescent="0.25">
      <c r="A22" s="13" t="s">
        <v>15</v>
      </c>
      <c r="B22" s="13" t="s">
        <v>16</v>
      </c>
      <c r="C22" s="13" t="s">
        <v>17</v>
      </c>
      <c r="D22" s="13" t="s">
        <v>18</v>
      </c>
      <c r="E22" s="13" t="s">
        <v>19</v>
      </c>
      <c r="F22" s="13" t="s">
        <v>20</v>
      </c>
      <c r="G22" s="13" t="s">
        <v>21</v>
      </c>
    </row>
    <row r="23" spans="1:26" ht="22.5" x14ac:dyDescent="0.25">
      <c r="A23" s="14">
        <v>1</v>
      </c>
      <c r="B23" s="14" t="s">
        <v>22</v>
      </c>
      <c r="C23" s="16">
        <v>14</v>
      </c>
      <c r="D23" s="17" t="s">
        <v>23</v>
      </c>
      <c r="E23" s="18"/>
      <c r="F23" s="19"/>
      <c r="G23" s="20">
        <f>IFERROR(C23*F23,0)</f>
        <v>0</v>
      </c>
      <c r="Z23" s="15">
        <v>1698</v>
      </c>
    </row>
    <row r="24" spans="1:26" ht="22.5" x14ac:dyDescent="0.25">
      <c r="A24" s="14">
        <v>2</v>
      </c>
      <c r="B24" s="14" t="s">
        <v>22</v>
      </c>
      <c r="C24" s="16">
        <v>6</v>
      </c>
      <c r="D24" s="17" t="s">
        <v>24</v>
      </c>
      <c r="E24" s="18"/>
      <c r="F24" s="19"/>
      <c r="G24" s="20">
        <f>IFERROR(C24*F24,0)</f>
        <v>0</v>
      </c>
      <c r="L24" s="23" t="str">
        <f>P3</f>
        <v>000</v>
      </c>
      <c r="Z24" s="15">
        <v>482</v>
      </c>
    </row>
    <row r="25" spans="1:26" x14ac:dyDescent="0.25">
      <c r="A25" s="14">
        <v>3</v>
      </c>
      <c r="B25" s="14" t="s">
        <v>22</v>
      </c>
      <c r="C25" s="16">
        <v>10</v>
      </c>
      <c r="D25" s="17" t="s">
        <v>25</v>
      </c>
      <c r="E25" s="18"/>
      <c r="F25" s="19"/>
      <c r="G25" s="20">
        <f>IFERROR(C25*F25,0)</f>
        <v>0</v>
      </c>
      <c r="L25" s="23" t="str">
        <f>MID(L24,2,2)</f>
        <v>00</v>
      </c>
      <c r="Q25" s="23" t="str">
        <f ca="1">IF(VALUE(MID(L24,1,1))&gt;0,IF(VALUE(L25)&lt;1,CONCATENATE(INDIRECT(CONCATENATE("K",MID(L24,1,1))),IF(VALUE(L29+L30)=0," Mil Reais"," Mil e")),IF(VALUE(MID(L24,1,1))=1,"Cento e ",CONCATENATE(INDIRECT(CONCATENATE("K",VALUE(MID(L24,1,1))))," e "))),"")</f>
        <v/>
      </c>
      <c r="Z25" s="15">
        <v>926</v>
      </c>
    </row>
    <row r="26" spans="1:26" ht="22.5" x14ac:dyDescent="0.25">
      <c r="A26" s="14">
        <v>4</v>
      </c>
      <c r="B26" s="14" t="s">
        <v>22</v>
      </c>
      <c r="C26" s="16">
        <v>15</v>
      </c>
      <c r="D26" s="17" t="s">
        <v>26</v>
      </c>
      <c r="E26" s="18"/>
      <c r="F26" s="19"/>
      <c r="G26" s="20">
        <f>IFERROR(C26*F26,0)</f>
        <v>0</v>
      </c>
      <c r="L26" s="23" t="str">
        <f>IF(VALUE(L25)&gt;0,IF(VALUE(MID(L25,1,1))&lt; 2,CONCATENATE("I",VALUE(L25)),CONCATENATE("J",MID(L25,1,1)-1)),"")</f>
        <v/>
      </c>
      <c r="M26" s="23" t="str">
        <f>IF(VALUE(MID(L25,2,1))&gt;0,CONCATENATE("I",MID(L25,2,1)),"")</f>
        <v/>
      </c>
      <c r="Q26" s="23" t="str">
        <f ca="1">IF(L26&lt;&gt;"",CONCATENATE(INDIRECT(L26),IF(M26&lt;&gt;"",IF(M26&lt;&gt;L26,IF(MID(L26,1,1)&lt;&gt;MID(M26,1,1),CONCATENATE(" e ",INDIRECT(M26)),""),""),""),IF(VALUE(L24)&gt;1,IF(VALUE(L29+L30)=0," Mil Reais"," Mil e"),IF(VALUE(L29+L30)=0," Mil Reais"," Mil e"))),"")</f>
        <v/>
      </c>
      <c r="Z26" s="15">
        <v>484</v>
      </c>
    </row>
    <row r="27" spans="1:26" ht="22.5" x14ac:dyDescent="0.25">
      <c r="A27" s="14">
        <v>5</v>
      </c>
      <c r="B27" s="14" t="s">
        <v>22</v>
      </c>
      <c r="C27" s="16">
        <v>30</v>
      </c>
      <c r="D27" s="17" t="s">
        <v>27</v>
      </c>
      <c r="E27" s="18"/>
      <c r="F27" s="19"/>
      <c r="G27" s="20">
        <f>IFERROR(C27*F27,0)</f>
        <v>0</v>
      </c>
      <c r="Z27" s="15">
        <v>927</v>
      </c>
    </row>
    <row r="28" spans="1:26" ht="22.5" x14ac:dyDescent="0.25">
      <c r="A28" s="14">
        <v>6</v>
      </c>
      <c r="B28" s="14" t="s">
        <v>22</v>
      </c>
      <c r="C28" s="16">
        <v>12</v>
      </c>
      <c r="D28" s="17" t="s">
        <v>28</v>
      </c>
      <c r="E28" s="18"/>
      <c r="F28" s="19"/>
      <c r="G28" s="20">
        <f>IFERROR(C28*F28,0)</f>
        <v>0</v>
      </c>
      <c r="Z28" s="15">
        <v>486</v>
      </c>
    </row>
    <row r="29" spans="1:26" x14ac:dyDescent="0.25">
      <c r="A29" s="14">
        <v>7</v>
      </c>
      <c r="B29" s="14" t="s">
        <v>22</v>
      </c>
      <c r="C29" s="16">
        <v>10</v>
      </c>
      <c r="D29" s="17" t="s">
        <v>29</v>
      </c>
      <c r="E29" s="18"/>
      <c r="F29" s="19"/>
      <c r="G29" s="20">
        <f>IFERROR(C29*F29,0)</f>
        <v>0</v>
      </c>
      <c r="L29" s="23" t="str">
        <f>P4</f>
        <v>000</v>
      </c>
      <c r="Z29" s="15">
        <v>487</v>
      </c>
    </row>
    <row r="30" spans="1:26" ht="22.5" x14ac:dyDescent="0.25">
      <c r="A30" s="14">
        <v>8</v>
      </c>
      <c r="B30" s="14" t="s">
        <v>22</v>
      </c>
      <c r="C30" s="16">
        <v>6</v>
      </c>
      <c r="D30" s="17" t="s">
        <v>30</v>
      </c>
      <c r="E30" s="18"/>
      <c r="F30" s="19"/>
      <c r="G30" s="20">
        <f>IFERROR(C30*F30,0)</f>
        <v>0</v>
      </c>
      <c r="L30" s="23" t="str">
        <f>MID(L29,2,2)</f>
        <v>00</v>
      </c>
      <c r="Q30" s="23" t="str">
        <f ca="1">IF(VALUE(MID(L29,1,1))&gt;0,IF(VALUE(L30)&lt;1,CONCATENATE(INDIRECT(CONCATENATE("K",MID(L29,1,1)))," Reais"),IF(VALUE(MID(L29,1,1))=1,"Cento e ",CONCATENATE(INDIRECT(CONCATENATE("K",VALUE(MID(L29,1,1))))," e "))),"")</f>
        <v/>
      </c>
      <c r="Z30" s="15">
        <v>488</v>
      </c>
    </row>
    <row r="31" spans="1:26" ht="33.75" x14ac:dyDescent="0.25">
      <c r="A31" s="14">
        <v>9</v>
      </c>
      <c r="B31" s="14" t="s">
        <v>22</v>
      </c>
      <c r="C31" s="16">
        <v>8</v>
      </c>
      <c r="D31" s="17" t="s">
        <v>31</v>
      </c>
      <c r="E31" s="18"/>
      <c r="F31" s="19"/>
      <c r="G31" s="20">
        <f>IFERROR(C31*F31,0)</f>
        <v>0</v>
      </c>
      <c r="L31" s="23" t="str">
        <f>IF(VALUE(L30)&gt;0,IF(VALUE(MID(L30,1,1))&lt; 2,CONCATENATE("I",VALUE(L30)),CONCATENATE("J",MID(L30,1,1)-1)),"")</f>
        <v/>
      </c>
      <c r="M31" s="23" t="str">
        <f>IF(VALUE(MID(L30,2,1))&gt;0,CONCATENATE("I",MID(L30,2,1)),"")</f>
        <v/>
      </c>
      <c r="Q31" s="23" t="str">
        <f ca="1">IF(L31&lt;&gt;"",CONCATENATE(INDIRECT(L31),IF(M31&lt;&gt;"",IF(M31&lt;&gt;L31,IF(MID(L31,1,1)&lt;&gt;MID(M31,1,1),CONCATENATE(" e ",INDIRECT(M31)),""),""),""),IF(VALUE(L29)&gt;1," Reais", " Real")),"")</f>
        <v/>
      </c>
      <c r="Z31" s="15">
        <v>928</v>
      </c>
    </row>
    <row r="32" spans="1:26" ht="33.75" x14ac:dyDescent="0.25">
      <c r="A32" s="14">
        <v>10</v>
      </c>
      <c r="B32" s="14" t="s">
        <v>22</v>
      </c>
      <c r="C32" s="16">
        <v>8</v>
      </c>
      <c r="D32" s="17" t="s">
        <v>32</v>
      </c>
      <c r="E32" s="18"/>
      <c r="F32" s="19"/>
      <c r="G32" s="20">
        <f>IFERROR(C32*F32,0)</f>
        <v>0</v>
      </c>
      <c r="Z32" s="15">
        <v>753</v>
      </c>
    </row>
    <row r="33" spans="1:26" ht="33.75" x14ac:dyDescent="0.25">
      <c r="A33" s="14">
        <v>11</v>
      </c>
      <c r="B33" s="14" t="s">
        <v>22</v>
      </c>
      <c r="C33" s="16">
        <v>8</v>
      </c>
      <c r="D33" s="17" t="s">
        <v>33</v>
      </c>
      <c r="E33" s="18"/>
      <c r="F33" s="19"/>
      <c r="G33" s="20">
        <f>IFERROR(C33*F33,0)</f>
        <v>0</v>
      </c>
      <c r="Z33" s="15">
        <v>491</v>
      </c>
    </row>
    <row r="34" spans="1:26" ht="33.75" x14ac:dyDescent="0.25">
      <c r="A34" s="14">
        <v>12</v>
      </c>
      <c r="B34" s="14" t="s">
        <v>22</v>
      </c>
      <c r="C34" s="16">
        <v>8</v>
      </c>
      <c r="D34" s="17" t="s">
        <v>34</v>
      </c>
      <c r="E34" s="18"/>
      <c r="F34" s="19"/>
      <c r="G34" s="20">
        <f>IFERROR(C34*F34,0)</f>
        <v>0</v>
      </c>
      <c r="Z34" s="15">
        <v>492</v>
      </c>
    </row>
    <row r="35" spans="1:26" ht="22.5" x14ac:dyDescent="0.25">
      <c r="A35" s="14">
        <v>13</v>
      </c>
      <c r="B35" s="14" t="s">
        <v>22</v>
      </c>
      <c r="C35" s="16">
        <v>14</v>
      </c>
      <c r="D35" s="17" t="s">
        <v>35</v>
      </c>
      <c r="E35" s="18"/>
      <c r="F35" s="19"/>
      <c r="G35" s="20">
        <f>IFERROR(C35*F35,0)</f>
        <v>0</v>
      </c>
      <c r="L35" s="23" t="str">
        <f>P5</f>
        <v>000</v>
      </c>
      <c r="Z35" s="15">
        <v>493</v>
      </c>
    </row>
    <row r="36" spans="1:26" ht="22.5" x14ac:dyDescent="0.25">
      <c r="A36" s="14">
        <v>14</v>
      </c>
      <c r="B36" s="14" t="s">
        <v>22</v>
      </c>
      <c r="C36" s="16">
        <v>14</v>
      </c>
      <c r="D36" s="17" t="s">
        <v>36</v>
      </c>
      <c r="E36" s="18"/>
      <c r="F36" s="19"/>
      <c r="G36" s="20">
        <f>IFERROR(C36*F36,0)</f>
        <v>0</v>
      </c>
      <c r="L36" s="23" t="str">
        <f>IF(L35&lt;&gt;"",IF(VALUE(L35)&gt;0,IF(VALUE(MID(L35,1,1))&lt; 2,CONCATENATE("I",VALUE(L35)),CONCATENATE("J",MID(L35,1,1)-1)),""),"")</f>
        <v/>
      </c>
      <c r="M36" s="23" t="str">
        <f>IF(VALUE(MID(L35,2,1))&gt;0,CONCATENATE("I",MID(L35,2,1)),"")</f>
        <v/>
      </c>
      <c r="Q36" s="23" t="str">
        <f ca="1">IF(L36&lt;&gt;"",CONCATENATE(INDIRECT(L36),IF(M36&lt;&gt;"",IF(M36&lt;&gt;L36,IF(MID(L36,1,1)&lt;&gt;MID(M36,1,1),CONCATENATE(" e ",INDIRECT(M36)),""),""),""),IF(VALUE(L35)&gt;1," Centavos"," Centavo")),"")</f>
        <v/>
      </c>
      <c r="Z36" s="15">
        <v>494</v>
      </c>
    </row>
    <row r="37" spans="1:26" ht="22.5" x14ac:dyDescent="0.25">
      <c r="A37" s="14">
        <v>15</v>
      </c>
      <c r="B37" s="14" t="s">
        <v>22</v>
      </c>
      <c r="C37" s="16">
        <v>12</v>
      </c>
      <c r="D37" s="17" t="s">
        <v>37</v>
      </c>
      <c r="E37" s="18"/>
      <c r="F37" s="19"/>
      <c r="G37" s="20">
        <f>IFERROR(C37*F37,0)</f>
        <v>0</v>
      </c>
      <c r="Z37" s="15">
        <v>932</v>
      </c>
    </row>
    <row r="38" spans="1:26" x14ac:dyDescent="0.25">
      <c r="A38" s="14">
        <v>16</v>
      </c>
      <c r="B38" s="14" t="s">
        <v>22</v>
      </c>
      <c r="C38" s="16">
        <v>14</v>
      </c>
      <c r="D38" s="17" t="s">
        <v>38</v>
      </c>
      <c r="E38" s="18"/>
      <c r="F38" s="19"/>
      <c r="G38" s="20">
        <f>IFERROR(C38*F38,0)</f>
        <v>0</v>
      </c>
      <c r="Z38" s="15">
        <v>496</v>
      </c>
    </row>
    <row r="39" spans="1:26" ht="22.5" x14ac:dyDescent="0.25">
      <c r="A39" s="14">
        <v>17</v>
      </c>
      <c r="B39" s="14" t="s">
        <v>22</v>
      </c>
      <c r="C39" s="16">
        <v>6</v>
      </c>
      <c r="D39" s="17" t="s">
        <v>39</v>
      </c>
      <c r="E39" s="18"/>
      <c r="F39" s="19"/>
      <c r="G39" s="20">
        <f>IFERROR(C39*F39,0)</f>
        <v>0</v>
      </c>
      <c r="Z39" s="15">
        <v>497</v>
      </c>
    </row>
    <row r="40" spans="1:26" ht="22.5" x14ac:dyDescent="0.25">
      <c r="A40" s="14">
        <v>18</v>
      </c>
      <c r="B40" s="14" t="s">
        <v>22</v>
      </c>
      <c r="C40" s="16">
        <v>6</v>
      </c>
      <c r="D40" s="17" t="s">
        <v>40</v>
      </c>
      <c r="E40" s="18"/>
      <c r="F40" s="19"/>
      <c r="G40" s="20">
        <f>IFERROR(C40*F40,0)</f>
        <v>0</v>
      </c>
      <c r="Z40" s="15">
        <v>498</v>
      </c>
    </row>
    <row r="41" spans="1:26" ht="22.5" x14ac:dyDescent="0.25">
      <c r="A41" s="14">
        <v>19</v>
      </c>
      <c r="B41" s="14" t="s">
        <v>22</v>
      </c>
      <c r="C41" s="16">
        <v>18</v>
      </c>
      <c r="D41" s="17" t="s">
        <v>41</v>
      </c>
      <c r="E41" s="18"/>
      <c r="F41" s="19"/>
      <c r="G41" s="20">
        <f>IFERROR(C41*F41,0)</f>
        <v>0</v>
      </c>
      <c r="Z41" s="15">
        <v>933</v>
      </c>
    </row>
    <row r="42" spans="1:26" ht="22.5" x14ac:dyDescent="0.25">
      <c r="A42" s="14">
        <v>20</v>
      </c>
      <c r="B42" s="14" t="s">
        <v>22</v>
      </c>
      <c r="C42" s="16">
        <v>5</v>
      </c>
      <c r="D42" s="17" t="s">
        <v>42</v>
      </c>
      <c r="E42" s="18"/>
      <c r="F42" s="19"/>
      <c r="G42" s="20">
        <f>IFERROR(C42*F42,0)</f>
        <v>0</v>
      </c>
      <c r="Z42" s="15">
        <v>500</v>
      </c>
    </row>
    <row r="43" spans="1:26" ht="22.5" x14ac:dyDescent="0.25">
      <c r="A43" s="14">
        <v>21</v>
      </c>
      <c r="B43" s="14" t="s">
        <v>22</v>
      </c>
      <c r="C43" s="16">
        <v>3</v>
      </c>
      <c r="D43" s="17" t="s">
        <v>43</v>
      </c>
      <c r="E43" s="18"/>
      <c r="F43" s="19"/>
      <c r="G43" s="20">
        <f>IFERROR(C43*F43,0)</f>
        <v>0</v>
      </c>
      <c r="Z43" s="15">
        <v>501</v>
      </c>
    </row>
    <row r="44" spans="1:26" x14ac:dyDescent="0.25">
      <c r="A44" s="14">
        <v>22</v>
      </c>
      <c r="B44" s="14" t="s">
        <v>22</v>
      </c>
      <c r="C44" s="16">
        <v>2</v>
      </c>
      <c r="D44" s="17" t="s">
        <v>44</v>
      </c>
      <c r="E44" s="18"/>
      <c r="F44" s="19"/>
      <c r="G44" s="20">
        <f>IFERROR(C44*F44,0)</f>
        <v>0</v>
      </c>
      <c r="Z44" s="15">
        <v>502</v>
      </c>
    </row>
    <row r="45" spans="1:26" x14ac:dyDescent="0.25">
      <c r="A45" s="14">
        <v>23</v>
      </c>
      <c r="B45" s="14" t="s">
        <v>22</v>
      </c>
      <c r="C45" s="16">
        <v>5</v>
      </c>
      <c r="D45" s="17" t="s">
        <v>45</v>
      </c>
      <c r="E45" s="18"/>
      <c r="F45" s="19"/>
      <c r="G45" s="20">
        <f>IFERROR(C45*F45,0)</f>
        <v>0</v>
      </c>
      <c r="Z45" s="15">
        <v>503</v>
      </c>
    </row>
    <row r="46" spans="1:26" ht="22.5" x14ac:dyDescent="0.25">
      <c r="A46" s="14">
        <v>24</v>
      </c>
      <c r="B46" s="14" t="s">
        <v>22</v>
      </c>
      <c r="C46" s="16">
        <v>10</v>
      </c>
      <c r="D46" s="17" t="s">
        <v>46</v>
      </c>
      <c r="E46" s="18"/>
      <c r="F46" s="19"/>
      <c r="G46" s="20">
        <f>IFERROR(C46*F46,0)</f>
        <v>0</v>
      </c>
      <c r="Z46" s="15">
        <v>504</v>
      </c>
    </row>
    <row r="47" spans="1:26" x14ac:dyDescent="0.25">
      <c r="A47" s="14">
        <v>25</v>
      </c>
      <c r="B47" s="14" t="s">
        <v>22</v>
      </c>
      <c r="C47" s="16">
        <v>6</v>
      </c>
      <c r="D47" s="17" t="s">
        <v>47</v>
      </c>
      <c r="E47" s="18"/>
      <c r="F47" s="19"/>
      <c r="G47" s="20">
        <f>IFERROR(C47*F47,0)</f>
        <v>0</v>
      </c>
      <c r="Z47" s="15">
        <v>505</v>
      </c>
    </row>
    <row r="48" spans="1:26" ht="22.5" x14ac:dyDescent="0.25">
      <c r="A48" s="14">
        <v>26</v>
      </c>
      <c r="B48" s="14" t="s">
        <v>22</v>
      </c>
      <c r="C48" s="16">
        <v>8</v>
      </c>
      <c r="D48" s="17" t="s">
        <v>48</v>
      </c>
      <c r="E48" s="18"/>
      <c r="F48" s="19"/>
      <c r="G48" s="20">
        <f>IFERROR(C48*F48,0)</f>
        <v>0</v>
      </c>
      <c r="Z48" s="15">
        <v>916</v>
      </c>
    </row>
    <row r="49" spans="1:26" ht="22.5" x14ac:dyDescent="0.25">
      <c r="A49" s="14">
        <v>27</v>
      </c>
      <c r="B49" s="14" t="s">
        <v>22</v>
      </c>
      <c r="C49" s="16">
        <v>8</v>
      </c>
      <c r="D49" s="17" t="s">
        <v>49</v>
      </c>
      <c r="E49" s="18"/>
      <c r="F49" s="19"/>
      <c r="G49" s="20">
        <f>IFERROR(C49*F49,0)</f>
        <v>0</v>
      </c>
      <c r="Z49" s="15">
        <v>507</v>
      </c>
    </row>
    <row r="50" spans="1:26" ht="22.5" x14ac:dyDescent="0.25">
      <c r="A50" s="14">
        <v>28</v>
      </c>
      <c r="B50" s="14" t="s">
        <v>22</v>
      </c>
      <c r="C50" s="16">
        <v>6</v>
      </c>
      <c r="D50" s="17" t="s">
        <v>50</v>
      </c>
      <c r="E50" s="18"/>
      <c r="F50" s="19"/>
      <c r="G50" s="20">
        <f>IFERROR(C50*F50,0)</f>
        <v>0</v>
      </c>
      <c r="Z50" s="15">
        <v>756</v>
      </c>
    </row>
    <row r="51" spans="1:26" ht="22.5" x14ac:dyDescent="0.25">
      <c r="A51" s="14">
        <v>29</v>
      </c>
      <c r="B51" s="14" t="s">
        <v>22</v>
      </c>
      <c r="C51" s="16">
        <v>6</v>
      </c>
      <c r="D51" s="17" t="s">
        <v>51</v>
      </c>
      <c r="E51" s="18"/>
      <c r="F51" s="19"/>
      <c r="G51" s="20">
        <f>IFERROR(C51*F51,0)</f>
        <v>0</v>
      </c>
      <c r="Z51" s="15">
        <v>917</v>
      </c>
    </row>
    <row r="52" spans="1:26" ht="22.5" x14ac:dyDescent="0.25">
      <c r="A52" s="14">
        <v>30</v>
      </c>
      <c r="B52" s="14" t="s">
        <v>22</v>
      </c>
      <c r="C52" s="16">
        <v>6</v>
      </c>
      <c r="D52" s="17" t="s">
        <v>52</v>
      </c>
      <c r="E52" s="18"/>
      <c r="F52" s="19"/>
      <c r="G52" s="20">
        <f>IFERROR(C52*F52,0)</f>
        <v>0</v>
      </c>
      <c r="Z52" s="15">
        <v>510</v>
      </c>
    </row>
    <row r="53" spans="1:26" ht="22.5" x14ac:dyDescent="0.25">
      <c r="A53" s="14">
        <v>31</v>
      </c>
      <c r="B53" s="14" t="s">
        <v>22</v>
      </c>
      <c r="C53" s="16">
        <v>6</v>
      </c>
      <c r="D53" s="17" t="s">
        <v>53</v>
      </c>
      <c r="E53" s="18"/>
      <c r="F53" s="19"/>
      <c r="G53" s="20">
        <f>IFERROR(C53*F53,0)</f>
        <v>0</v>
      </c>
      <c r="Z53" s="15">
        <v>919</v>
      </c>
    </row>
    <row r="54" spans="1:26" ht="22.5" x14ac:dyDescent="0.25">
      <c r="A54" s="14">
        <v>32</v>
      </c>
      <c r="B54" s="14" t="s">
        <v>22</v>
      </c>
      <c r="C54" s="16">
        <v>6</v>
      </c>
      <c r="D54" s="17" t="s">
        <v>54</v>
      </c>
      <c r="E54" s="18"/>
      <c r="F54" s="19"/>
      <c r="G54" s="20">
        <f>IFERROR(C54*F54,0)</f>
        <v>0</v>
      </c>
      <c r="Z54" s="15">
        <v>512</v>
      </c>
    </row>
    <row r="55" spans="1:26" ht="22.5" x14ac:dyDescent="0.25">
      <c r="A55" s="14">
        <v>33</v>
      </c>
      <c r="B55" s="14" t="s">
        <v>22</v>
      </c>
      <c r="C55" s="16">
        <v>12</v>
      </c>
      <c r="D55" s="17" t="s">
        <v>55</v>
      </c>
      <c r="E55" s="18"/>
      <c r="F55" s="19"/>
      <c r="G55" s="20">
        <f>IFERROR(C55*F55,0)</f>
        <v>0</v>
      </c>
      <c r="Z55" s="15">
        <v>514</v>
      </c>
    </row>
    <row r="56" spans="1:26" ht="22.5" x14ac:dyDescent="0.25">
      <c r="A56" s="14">
        <v>34</v>
      </c>
      <c r="B56" s="14" t="s">
        <v>22</v>
      </c>
      <c r="C56" s="16">
        <v>30</v>
      </c>
      <c r="D56" s="17" t="s">
        <v>56</v>
      </c>
      <c r="E56" s="18"/>
      <c r="F56" s="19"/>
      <c r="G56" s="20">
        <f>IFERROR(C56*F56,0)</f>
        <v>0</v>
      </c>
      <c r="Z56" s="15">
        <v>635</v>
      </c>
    </row>
    <row r="57" spans="1:26" ht="22.5" x14ac:dyDescent="0.25">
      <c r="A57" s="14">
        <v>35</v>
      </c>
      <c r="B57" s="14" t="s">
        <v>22</v>
      </c>
      <c r="C57" s="16">
        <v>30</v>
      </c>
      <c r="D57" s="17" t="s">
        <v>57</v>
      </c>
      <c r="E57" s="18"/>
      <c r="F57" s="19"/>
      <c r="G57" s="20">
        <f>IFERROR(C57*F57,0)</f>
        <v>0</v>
      </c>
      <c r="Z57" s="15">
        <v>758</v>
      </c>
    </row>
    <row r="58" spans="1:26" x14ac:dyDescent="0.25">
      <c r="A58" s="14">
        <v>36</v>
      </c>
      <c r="B58" s="14" t="s">
        <v>22</v>
      </c>
      <c r="C58" s="16">
        <v>14</v>
      </c>
      <c r="D58" s="17" t="s">
        <v>58</v>
      </c>
      <c r="E58" s="18"/>
      <c r="F58" s="19"/>
      <c r="G58" s="20">
        <f>IFERROR(C58*F58,0)</f>
        <v>0</v>
      </c>
      <c r="Z58" s="15">
        <v>516</v>
      </c>
    </row>
    <row r="59" spans="1:26" ht="22.5" x14ac:dyDescent="0.25">
      <c r="A59" s="14">
        <v>37</v>
      </c>
      <c r="B59" s="14" t="s">
        <v>22</v>
      </c>
      <c r="C59" s="16">
        <v>8</v>
      </c>
      <c r="D59" s="17" t="s">
        <v>59</v>
      </c>
      <c r="E59" s="18"/>
      <c r="F59" s="19"/>
      <c r="G59" s="20">
        <f>IFERROR(C59*F59,0)</f>
        <v>0</v>
      </c>
      <c r="Z59" s="15">
        <v>517</v>
      </c>
    </row>
    <row r="60" spans="1:26" ht="22.5" x14ac:dyDescent="0.25">
      <c r="A60" s="14">
        <v>38</v>
      </c>
      <c r="B60" s="14" t="s">
        <v>22</v>
      </c>
      <c r="C60" s="16">
        <v>5</v>
      </c>
      <c r="D60" s="17" t="s">
        <v>60</v>
      </c>
      <c r="E60" s="18"/>
      <c r="F60" s="19"/>
      <c r="G60" s="20">
        <f>IFERROR(C60*F60,0)</f>
        <v>0</v>
      </c>
      <c r="Z60" s="15">
        <v>518</v>
      </c>
    </row>
    <row r="61" spans="1:26" x14ac:dyDescent="0.25">
      <c r="A61" s="14">
        <v>39</v>
      </c>
      <c r="B61" s="14" t="s">
        <v>22</v>
      </c>
      <c r="C61" s="16">
        <v>5</v>
      </c>
      <c r="D61" s="17" t="s">
        <v>61</v>
      </c>
      <c r="E61" s="18"/>
      <c r="F61" s="19"/>
      <c r="G61" s="20">
        <f>IFERROR(C61*F61,0)</f>
        <v>0</v>
      </c>
      <c r="Z61" s="15">
        <v>519</v>
      </c>
    </row>
    <row r="62" spans="1:26" x14ac:dyDescent="0.25">
      <c r="A62" s="14">
        <v>40</v>
      </c>
      <c r="B62" s="14" t="s">
        <v>22</v>
      </c>
      <c r="C62" s="16">
        <v>5</v>
      </c>
      <c r="D62" s="17" t="s">
        <v>62</v>
      </c>
      <c r="E62" s="18"/>
      <c r="F62" s="19"/>
      <c r="G62" s="20">
        <f>IFERROR(C62*F62,0)</f>
        <v>0</v>
      </c>
      <c r="Z62" s="15">
        <v>520</v>
      </c>
    </row>
    <row r="63" spans="1:26" x14ac:dyDescent="0.25">
      <c r="A63" s="14">
        <v>41</v>
      </c>
      <c r="B63" s="14" t="s">
        <v>22</v>
      </c>
      <c r="C63" s="16">
        <v>8</v>
      </c>
      <c r="D63" s="17" t="s">
        <v>63</v>
      </c>
      <c r="E63" s="18"/>
      <c r="F63" s="19"/>
      <c r="G63" s="20">
        <f>IFERROR(C63*F63,0)</f>
        <v>0</v>
      </c>
      <c r="Z63" s="15">
        <v>552</v>
      </c>
    </row>
    <row r="64" spans="1:26" x14ac:dyDescent="0.25">
      <c r="A64" s="14">
        <v>42</v>
      </c>
      <c r="B64" s="14" t="s">
        <v>22</v>
      </c>
      <c r="C64" s="16">
        <v>6</v>
      </c>
      <c r="D64" s="17" t="s">
        <v>64</v>
      </c>
      <c r="E64" s="18"/>
      <c r="F64" s="19"/>
      <c r="G64" s="20">
        <f>IFERROR(C64*F64,0)</f>
        <v>0</v>
      </c>
      <c r="Z64" s="15">
        <v>554</v>
      </c>
    </row>
    <row r="65" spans="1:26" x14ac:dyDescent="0.25">
      <c r="A65" s="14">
        <v>43</v>
      </c>
      <c r="B65" s="14" t="s">
        <v>22</v>
      </c>
      <c r="C65" s="16">
        <v>6</v>
      </c>
      <c r="D65" s="17" t="s">
        <v>65</v>
      </c>
      <c r="E65" s="18"/>
      <c r="F65" s="19"/>
      <c r="G65" s="20">
        <f>IFERROR(C65*F65,0)</f>
        <v>0</v>
      </c>
      <c r="Z65" s="15">
        <v>523</v>
      </c>
    </row>
    <row r="66" spans="1:26" x14ac:dyDescent="0.25">
      <c r="A66" s="14">
        <v>44</v>
      </c>
      <c r="B66" s="14" t="s">
        <v>22</v>
      </c>
      <c r="C66" s="16">
        <v>6</v>
      </c>
      <c r="D66" s="17" t="s">
        <v>66</v>
      </c>
      <c r="E66" s="18"/>
      <c r="F66" s="19"/>
      <c r="G66" s="20">
        <f>IFERROR(C66*F66,0)</f>
        <v>0</v>
      </c>
      <c r="Z66" s="15">
        <v>524</v>
      </c>
    </row>
    <row r="67" spans="1:26" x14ac:dyDescent="0.25">
      <c r="A67" s="14">
        <v>45</v>
      </c>
      <c r="B67" s="14" t="s">
        <v>22</v>
      </c>
      <c r="C67" s="16">
        <v>6</v>
      </c>
      <c r="D67" s="17" t="s">
        <v>67</v>
      </c>
      <c r="E67" s="18"/>
      <c r="F67" s="19"/>
      <c r="G67" s="20">
        <f>IFERROR(C67*F67,0)</f>
        <v>0</v>
      </c>
      <c r="Z67" s="15">
        <v>525</v>
      </c>
    </row>
    <row r="68" spans="1:26" x14ac:dyDescent="0.25">
      <c r="A68" s="14">
        <v>46</v>
      </c>
      <c r="B68" s="14" t="s">
        <v>22</v>
      </c>
      <c r="C68" s="16">
        <v>6</v>
      </c>
      <c r="D68" s="17" t="s">
        <v>68</v>
      </c>
      <c r="E68" s="18"/>
      <c r="F68" s="19"/>
      <c r="G68" s="20">
        <f>IFERROR(C68*F68,0)</f>
        <v>0</v>
      </c>
      <c r="Z68" s="15">
        <v>526</v>
      </c>
    </row>
    <row r="69" spans="1:26" x14ac:dyDescent="0.25">
      <c r="A69" s="14">
        <v>47</v>
      </c>
      <c r="B69" s="14" t="s">
        <v>22</v>
      </c>
      <c r="C69" s="16">
        <v>5</v>
      </c>
      <c r="D69" s="17" t="s">
        <v>69</v>
      </c>
      <c r="E69" s="18"/>
      <c r="F69" s="19"/>
      <c r="G69" s="20">
        <f>IFERROR(C69*F69,0)</f>
        <v>0</v>
      </c>
      <c r="Z69" s="15">
        <v>527</v>
      </c>
    </row>
    <row r="70" spans="1:26" ht="22.5" x14ac:dyDescent="0.25">
      <c r="A70" s="14">
        <v>48</v>
      </c>
      <c r="B70" s="14" t="s">
        <v>22</v>
      </c>
      <c r="C70" s="16">
        <v>2</v>
      </c>
      <c r="D70" s="17" t="s">
        <v>70</v>
      </c>
      <c r="E70" s="18"/>
      <c r="F70" s="19"/>
      <c r="G70" s="20">
        <f>IFERROR(C70*F70,0)</f>
        <v>0</v>
      </c>
      <c r="Z70" s="15">
        <v>528</v>
      </c>
    </row>
    <row r="71" spans="1:26" x14ac:dyDescent="0.25">
      <c r="A71" s="14">
        <v>49</v>
      </c>
      <c r="B71" s="14" t="s">
        <v>22</v>
      </c>
      <c r="C71" s="16">
        <v>8</v>
      </c>
      <c r="D71" s="17" t="s">
        <v>71</v>
      </c>
      <c r="E71" s="18"/>
      <c r="F71" s="19"/>
      <c r="G71" s="20">
        <f>IFERROR(C71*F71,0)</f>
        <v>0</v>
      </c>
      <c r="Z71" s="15">
        <v>529</v>
      </c>
    </row>
    <row r="72" spans="1:26" x14ac:dyDescent="0.25">
      <c r="A72" s="14">
        <v>50</v>
      </c>
      <c r="B72" s="14" t="s">
        <v>22</v>
      </c>
      <c r="C72" s="16">
        <v>8</v>
      </c>
      <c r="D72" s="17" t="s">
        <v>72</v>
      </c>
      <c r="E72" s="18"/>
      <c r="F72" s="19"/>
      <c r="G72" s="20">
        <f>IFERROR(C72*F72,0)</f>
        <v>0</v>
      </c>
      <c r="Z72" s="15">
        <v>530</v>
      </c>
    </row>
    <row r="73" spans="1:26" ht="22.5" x14ac:dyDescent="0.25">
      <c r="A73" s="14">
        <v>51</v>
      </c>
      <c r="B73" s="14" t="s">
        <v>22</v>
      </c>
      <c r="C73" s="16">
        <v>8</v>
      </c>
      <c r="D73" s="17" t="s">
        <v>73</v>
      </c>
      <c r="E73" s="18"/>
      <c r="F73" s="19"/>
      <c r="G73" s="20">
        <f>IFERROR(C73*F73,0)</f>
        <v>0</v>
      </c>
      <c r="Z73" s="15">
        <v>531</v>
      </c>
    </row>
    <row r="74" spans="1:26" ht="22.5" x14ac:dyDescent="0.25">
      <c r="A74" s="14">
        <v>52</v>
      </c>
      <c r="B74" s="14" t="s">
        <v>22</v>
      </c>
      <c r="C74" s="16">
        <v>5</v>
      </c>
      <c r="D74" s="17" t="s">
        <v>74</v>
      </c>
      <c r="E74" s="18"/>
      <c r="F74" s="19"/>
      <c r="G74" s="20">
        <f>IFERROR(C74*F74,0)</f>
        <v>0</v>
      </c>
      <c r="Z74" s="15">
        <v>1700</v>
      </c>
    </row>
    <row r="75" spans="1:26" ht="22.5" x14ac:dyDescent="0.25">
      <c r="A75" s="14">
        <v>53</v>
      </c>
      <c r="B75" s="14" t="s">
        <v>22</v>
      </c>
      <c r="C75" s="16">
        <v>8</v>
      </c>
      <c r="D75" s="17" t="s">
        <v>75</v>
      </c>
      <c r="E75" s="18"/>
      <c r="F75" s="19"/>
      <c r="G75" s="20">
        <f>IFERROR(C75*F75,0)</f>
        <v>0</v>
      </c>
      <c r="Z75" s="15">
        <v>533</v>
      </c>
    </row>
    <row r="76" spans="1:26" ht="22.5" x14ac:dyDescent="0.25">
      <c r="A76" s="14">
        <v>54</v>
      </c>
      <c r="B76" s="14" t="s">
        <v>22</v>
      </c>
      <c r="C76" s="16">
        <v>8</v>
      </c>
      <c r="D76" s="17" t="s">
        <v>76</v>
      </c>
      <c r="E76" s="18"/>
      <c r="F76" s="19"/>
      <c r="G76" s="20">
        <f>IFERROR(C76*F76,0)</f>
        <v>0</v>
      </c>
      <c r="Z76" s="15">
        <v>534</v>
      </c>
    </row>
    <row r="77" spans="1:26" ht="22.5" x14ac:dyDescent="0.25">
      <c r="A77" s="14">
        <v>55</v>
      </c>
      <c r="B77" s="14" t="s">
        <v>22</v>
      </c>
      <c r="C77" s="16">
        <v>8</v>
      </c>
      <c r="D77" s="17" t="s">
        <v>77</v>
      </c>
      <c r="E77" s="18"/>
      <c r="F77" s="19"/>
      <c r="G77" s="20">
        <f>IFERROR(C77*F77,0)</f>
        <v>0</v>
      </c>
      <c r="Z77" s="15">
        <v>535</v>
      </c>
    </row>
    <row r="78" spans="1:26" ht="22.5" x14ac:dyDescent="0.25">
      <c r="A78" s="14">
        <v>56</v>
      </c>
      <c r="B78" s="14" t="s">
        <v>22</v>
      </c>
      <c r="C78" s="16">
        <v>8</v>
      </c>
      <c r="D78" s="17" t="s">
        <v>78</v>
      </c>
      <c r="E78" s="18"/>
      <c r="F78" s="19"/>
      <c r="G78" s="20">
        <f>IFERROR(C78*F78,0)</f>
        <v>0</v>
      </c>
      <c r="Z78" s="15">
        <v>536</v>
      </c>
    </row>
    <row r="79" spans="1:26" x14ac:dyDescent="0.25">
      <c r="A79" s="14">
        <v>57</v>
      </c>
      <c r="B79" s="14" t="s">
        <v>22</v>
      </c>
      <c r="C79" s="16">
        <v>8</v>
      </c>
      <c r="D79" s="17" t="s">
        <v>79</v>
      </c>
      <c r="E79" s="18"/>
      <c r="F79" s="19"/>
      <c r="G79" s="20">
        <f>IFERROR(C79*F79,0)</f>
        <v>0</v>
      </c>
      <c r="Z79" s="15">
        <v>537</v>
      </c>
    </row>
    <row r="80" spans="1:26" x14ac:dyDescent="0.25">
      <c r="A80" s="14">
        <v>58</v>
      </c>
      <c r="B80" s="14" t="s">
        <v>22</v>
      </c>
      <c r="C80" s="16">
        <v>8</v>
      </c>
      <c r="D80" s="17" t="s">
        <v>80</v>
      </c>
      <c r="E80" s="18"/>
      <c r="F80" s="19"/>
      <c r="G80" s="20">
        <f>IFERROR(C80*F80,0)</f>
        <v>0</v>
      </c>
      <c r="Z80" s="15">
        <v>538</v>
      </c>
    </row>
    <row r="81" spans="1:26" x14ac:dyDescent="0.25">
      <c r="A81" s="14">
        <v>59</v>
      </c>
      <c r="B81" s="14" t="s">
        <v>22</v>
      </c>
      <c r="C81" s="16">
        <v>8</v>
      </c>
      <c r="D81" s="17" t="s">
        <v>81</v>
      </c>
      <c r="E81" s="18"/>
      <c r="F81" s="19"/>
      <c r="G81" s="20">
        <f>IFERROR(C81*F81,0)</f>
        <v>0</v>
      </c>
      <c r="Z81" s="15">
        <v>539</v>
      </c>
    </row>
    <row r="82" spans="1:26" x14ac:dyDescent="0.25">
      <c r="A82" s="14">
        <v>60</v>
      </c>
      <c r="B82" s="14" t="s">
        <v>22</v>
      </c>
      <c r="C82" s="16">
        <v>8</v>
      </c>
      <c r="D82" s="17" t="s">
        <v>82</v>
      </c>
      <c r="E82" s="18"/>
      <c r="F82" s="19"/>
      <c r="G82" s="20">
        <f>IFERROR(C82*F82,0)</f>
        <v>0</v>
      </c>
      <c r="Z82" s="15">
        <v>540</v>
      </c>
    </row>
    <row r="83" spans="1:26" x14ac:dyDescent="0.25">
      <c r="A83" s="14">
        <v>61</v>
      </c>
      <c r="B83" s="14" t="s">
        <v>22</v>
      </c>
      <c r="C83" s="16">
        <v>8</v>
      </c>
      <c r="D83" s="17" t="s">
        <v>83</v>
      </c>
      <c r="E83" s="18"/>
      <c r="F83" s="19"/>
      <c r="G83" s="20">
        <f>IFERROR(C83*F83,0)</f>
        <v>0</v>
      </c>
      <c r="Z83" s="15">
        <v>541</v>
      </c>
    </row>
    <row r="84" spans="1:26" x14ac:dyDescent="0.25">
      <c r="A84" s="14">
        <v>62</v>
      </c>
      <c r="B84" s="14" t="s">
        <v>22</v>
      </c>
      <c r="C84" s="16">
        <v>8</v>
      </c>
      <c r="D84" s="17" t="s">
        <v>84</v>
      </c>
      <c r="E84" s="18"/>
      <c r="F84" s="19"/>
      <c r="G84" s="20">
        <f>IFERROR(C84*F84,0)</f>
        <v>0</v>
      </c>
      <c r="Z84" s="15">
        <v>542</v>
      </c>
    </row>
    <row r="85" spans="1:26" x14ac:dyDescent="0.25">
      <c r="A85" s="14">
        <v>63</v>
      </c>
      <c r="B85" s="14" t="s">
        <v>22</v>
      </c>
      <c r="C85" s="16">
        <v>8</v>
      </c>
      <c r="D85" s="17" t="s">
        <v>85</v>
      </c>
      <c r="E85" s="18"/>
      <c r="F85" s="19"/>
      <c r="G85" s="20">
        <f>IFERROR(C85*F85,0)</f>
        <v>0</v>
      </c>
      <c r="Z85" s="15">
        <v>543</v>
      </c>
    </row>
    <row r="86" spans="1:26" x14ac:dyDescent="0.25">
      <c r="A86" s="14">
        <v>64</v>
      </c>
      <c r="B86" s="14" t="s">
        <v>22</v>
      </c>
      <c r="C86" s="16">
        <v>4</v>
      </c>
      <c r="D86" s="17" t="s">
        <v>86</v>
      </c>
      <c r="E86" s="18"/>
      <c r="F86" s="19"/>
      <c r="G86" s="20">
        <f>IFERROR(C86*F86,0)</f>
        <v>0</v>
      </c>
      <c r="Z86" s="15">
        <v>544</v>
      </c>
    </row>
    <row r="87" spans="1:26" x14ac:dyDescent="0.25">
      <c r="A87" s="14">
        <v>65</v>
      </c>
      <c r="B87" s="14" t="s">
        <v>22</v>
      </c>
      <c r="C87" s="16">
        <v>4</v>
      </c>
      <c r="D87" s="17" t="s">
        <v>87</v>
      </c>
      <c r="E87" s="18"/>
      <c r="F87" s="19"/>
      <c r="G87" s="20">
        <f>IFERROR(C87*F87,0)</f>
        <v>0</v>
      </c>
      <c r="Z87" s="15">
        <v>545</v>
      </c>
    </row>
    <row r="88" spans="1:26" x14ac:dyDescent="0.25">
      <c r="A88" s="14">
        <v>66</v>
      </c>
      <c r="B88" s="14" t="s">
        <v>22</v>
      </c>
      <c r="C88" s="16">
        <v>2</v>
      </c>
      <c r="D88" s="17" t="s">
        <v>88</v>
      </c>
      <c r="E88" s="18"/>
      <c r="F88" s="19"/>
      <c r="G88" s="20">
        <f>IFERROR(C88*F88,0)</f>
        <v>0</v>
      </c>
      <c r="Z88" s="15">
        <v>546</v>
      </c>
    </row>
    <row r="89" spans="1:26" x14ac:dyDescent="0.25">
      <c r="A89" s="14">
        <v>67</v>
      </c>
      <c r="B89" s="14" t="s">
        <v>22</v>
      </c>
      <c r="C89" s="16">
        <v>2</v>
      </c>
      <c r="D89" s="17" t="s">
        <v>89</v>
      </c>
      <c r="E89" s="18"/>
      <c r="F89" s="19"/>
      <c r="G89" s="20">
        <f>IFERROR(C89*F89,0)</f>
        <v>0</v>
      </c>
      <c r="Z89" s="15">
        <v>547</v>
      </c>
    </row>
    <row r="90" spans="1:26" x14ac:dyDescent="0.25">
      <c r="A90" s="14">
        <v>68</v>
      </c>
      <c r="B90" s="14" t="s">
        <v>22</v>
      </c>
      <c r="C90" s="16">
        <v>5</v>
      </c>
      <c r="D90" s="17" t="s">
        <v>90</v>
      </c>
      <c r="E90" s="18"/>
      <c r="F90" s="19"/>
      <c r="G90" s="20">
        <f>IFERROR(C90*F90,0)</f>
        <v>0</v>
      </c>
      <c r="Z90" s="15">
        <v>759</v>
      </c>
    </row>
    <row r="91" spans="1:26" x14ac:dyDescent="0.25">
      <c r="A91" s="14">
        <v>69</v>
      </c>
      <c r="B91" s="14" t="s">
        <v>22</v>
      </c>
      <c r="C91" s="16">
        <v>5</v>
      </c>
      <c r="D91" s="17" t="s">
        <v>91</v>
      </c>
      <c r="E91" s="18"/>
      <c r="F91" s="19"/>
      <c r="G91" s="20">
        <f>IFERROR(C91*F91,0)</f>
        <v>0</v>
      </c>
      <c r="Z91" s="15">
        <v>760</v>
      </c>
    </row>
    <row r="92" spans="1:26" x14ac:dyDescent="0.25">
      <c r="A92" s="14">
        <v>70</v>
      </c>
      <c r="B92" s="14" t="s">
        <v>22</v>
      </c>
      <c r="C92" s="16">
        <v>5</v>
      </c>
      <c r="D92" s="17" t="s">
        <v>92</v>
      </c>
      <c r="E92" s="18"/>
      <c r="F92" s="19"/>
      <c r="G92" s="20">
        <f>IFERROR(C92*F92,0)</f>
        <v>0</v>
      </c>
      <c r="Z92" s="15">
        <v>937</v>
      </c>
    </row>
    <row r="93" spans="1:26" x14ac:dyDescent="0.25">
      <c r="A93" s="14">
        <v>71</v>
      </c>
      <c r="B93" s="14" t="s">
        <v>22</v>
      </c>
      <c r="C93" s="16">
        <v>5</v>
      </c>
      <c r="D93" s="17" t="s">
        <v>93</v>
      </c>
      <c r="E93" s="18"/>
      <c r="F93" s="19"/>
      <c r="G93" s="20">
        <f>IFERROR(C93*F93,0)</f>
        <v>0</v>
      </c>
      <c r="Z93" s="15">
        <v>938</v>
      </c>
    </row>
    <row r="94" spans="1:26" x14ac:dyDescent="0.25">
      <c r="A94" s="14">
        <v>72</v>
      </c>
      <c r="B94" s="14" t="s">
        <v>22</v>
      </c>
      <c r="C94" s="16">
        <v>5</v>
      </c>
      <c r="D94" s="17" t="s">
        <v>94</v>
      </c>
      <c r="E94" s="18"/>
      <c r="F94" s="19"/>
      <c r="G94" s="20">
        <f>IFERROR(C94*F94,0)</f>
        <v>0</v>
      </c>
      <c r="Z94" s="15">
        <v>521</v>
      </c>
    </row>
    <row r="95" spans="1:26" x14ac:dyDescent="0.25">
      <c r="A95" s="14">
        <v>73</v>
      </c>
      <c r="B95" s="14" t="s">
        <v>22</v>
      </c>
      <c r="C95" s="16">
        <v>5</v>
      </c>
      <c r="D95" s="17" t="s">
        <v>95</v>
      </c>
      <c r="E95" s="18"/>
      <c r="F95" s="19"/>
      <c r="G95" s="20">
        <f>IFERROR(C95*F95,0)</f>
        <v>0</v>
      </c>
      <c r="Z95" s="15">
        <v>761</v>
      </c>
    </row>
    <row r="96" spans="1:26" x14ac:dyDescent="0.25">
      <c r="A96" s="14">
        <v>74</v>
      </c>
      <c r="B96" s="14" t="s">
        <v>22</v>
      </c>
      <c r="C96" s="16">
        <v>5</v>
      </c>
      <c r="D96" s="17" t="s">
        <v>96</v>
      </c>
      <c r="E96" s="18"/>
      <c r="F96" s="19"/>
      <c r="G96" s="20">
        <f>IFERROR(C96*F96,0)</f>
        <v>0</v>
      </c>
      <c r="Z96" s="15">
        <v>522</v>
      </c>
    </row>
    <row r="97" spans="1:26" x14ac:dyDescent="0.25">
      <c r="A97" s="14">
        <v>75</v>
      </c>
      <c r="B97" s="14" t="s">
        <v>22</v>
      </c>
      <c r="C97" s="16">
        <v>5</v>
      </c>
      <c r="D97" s="17" t="s">
        <v>97</v>
      </c>
      <c r="E97" s="18"/>
      <c r="F97" s="19"/>
      <c r="G97" s="20">
        <f>IFERROR(C97*F97,0)</f>
        <v>0</v>
      </c>
      <c r="Z97" s="15">
        <v>762</v>
      </c>
    </row>
    <row r="98" spans="1:26" x14ac:dyDescent="0.25">
      <c r="A98" s="14">
        <v>76</v>
      </c>
      <c r="B98" s="14" t="s">
        <v>22</v>
      </c>
      <c r="C98" s="16">
        <v>8</v>
      </c>
      <c r="D98" s="17" t="s">
        <v>98</v>
      </c>
      <c r="E98" s="18"/>
      <c r="F98" s="19"/>
      <c r="G98" s="20">
        <f>IFERROR(C98*F98,0)</f>
        <v>0</v>
      </c>
      <c r="Z98" s="15">
        <v>940</v>
      </c>
    </row>
    <row r="99" spans="1:26" x14ac:dyDescent="0.25">
      <c r="A99" s="14">
        <v>77</v>
      </c>
      <c r="B99" s="14" t="s">
        <v>22</v>
      </c>
      <c r="C99" s="16">
        <v>8</v>
      </c>
      <c r="D99" s="17" t="s">
        <v>99</v>
      </c>
      <c r="E99" s="18"/>
      <c r="F99" s="19"/>
      <c r="G99" s="20">
        <f>IFERROR(C99*F99,0)</f>
        <v>0</v>
      </c>
      <c r="Z99" s="15">
        <v>1701</v>
      </c>
    </row>
    <row r="100" spans="1:26" x14ac:dyDescent="0.25">
      <c r="A100" s="14">
        <v>78</v>
      </c>
      <c r="B100" s="14" t="s">
        <v>22</v>
      </c>
      <c r="C100" s="16">
        <v>8</v>
      </c>
      <c r="D100" s="17" t="s">
        <v>100</v>
      </c>
      <c r="E100" s="18"/>
      <c r="F100" s="19"/>
      <c r="G100" s="20">
        <f>IFERROR(C100*F100,0)</f>
        <v>0</v>
      </c>
      <c r="Z100" s="15">
        <v>942</v>
      </c>
    </row>
    <row r="101" spans="1:26" x14ac:dyDescent="0.25">
      <c r="A101" s="14">
        <v>79</v>
      </c>
      <c r="B101" s="14" t="s">
        <v>22</v>
      </c>
      <c r="C101" s="16">
        <v>8</v>
      </c>
      <c r="D101" s="17" t="s">
        <v>101</v>
      </c>
      <c r="E101" s="18"/>
      <c r="F101" s="19"/>
      <c r="G101" s="20">
        <f>IFERROR(C101*F101,0)</f>
        <v>0</v>
      </c>
      <c r="Z101" s="15">
        <v>943</v>
      </c>
    </row>
    <row r="102" spans="1:26" x14ac:dyDescent="0.25">
      <c r="A102" s="14">
        <v>80</v>
      </c>
      <c r="B102" s="14" t="s">
        <v>22</v>
      </c>
      <c r="C102" s="16">
        <v>8</v>
      </c>
      <c r="D102" s="17" t="s">
        <v>102</v>
      </c>
      <c r="E102" s="18"/>
      <c r="F102" s="19"/>
      <c r="G102" s="20">
        <f>IFERROR(C102*F102,0)</f>
        <v>0</v>
      </c>
      <c r="Z102" s="15">
        <v>944</v>
      </c>
    </row>
    <row r="103" spans="1:26" x14ac:dyDescent="0.25">
      <c r="A103" s="14">
        <v>81</v>
      </c>
      <c r="B103" s="14" t="s">
        <v>22</v>
      </c>
      <c r="C103" s="16">
        <v>8</v>
      </c>
      <c r="D103" s="17" t="s">
        <v>103</v>
      </c>
      <c r="E103" s="18"/>
      <c r="F103" s="19"/>
      <c r="G103" s="20">
        <f>IFERROR(C103*F103,0)</f>
        <v>0</v>
      </c>
      <c r="Z103" s="15">
        <v>945</v>
      </c>
    </row>
    <row r="104" spans="1:26" x14ac:dyDescent="0.25">
      <c r="A104" s="14">
        <v>82</v>
      </c>
      <c r="B104" s="14" t="s">
        <v>22</v>
      </c>
      <c r="C104" s="16">
        <v>8</v>
      </c>
      <c r="D104" s="17" t="s">
        <v>104</v>
      </c>
      <c r="E104" s="18"/>
      <c r="F104" s="19"/>
      <c r="G104" s="20">
        <f>IFERROR(C104*F104,0)</f>
        <v>0</v>
      </c>
      <c r="Z104" s="15">
        <v>1702</v>
      </c>
    </row>
    <row r="105" spans="1:26" x14ac:dyDescent="0.25">
      <c r="A105" s="14">
        <v>83</v>
      </c>
      <c r="B105" s="14" t="s">
        <v>22</v>
      </c>
      <c r="C105" s="16">
        <v>8</v>
      </c>
      <c r="D105" s="17" t="s">
        <v>105</v>
      </c>
      <c r="E105" s="18"/>
      <c r="F105" s="19"/>
      <c r="G105" s="20">
        <f>IFERROR(C105*F105,0)</f>
        <v>0</v>
      </c>
      <c r="Z105" s="15">
        <v>1703</v>
      </c>
    </row>
    <row r="106" spans="1:26" x14ac:dyDescent="0.25">
      <c r="A106" s="14">
        <v>84</v>
      </c>
      <c r="B106" s="14" t="s">
        <v>22</v>
      </c>
      <c r="C106" s="16">
        <v>8</v>
      </c>
      <c r="D106" s="17" t="s">
        <v>106</v>
      </c>
      <c r="E106" s="18"/>
      <c r="F106" s="19"/>
      <c r="G106" s="20">
        <f>IFERROR(C106*F106,0)</f>
        <v>0</v>
      </c>
      <c r="Z106" s="15">
        <v>947</v>
      </c>
    </row>
    <row r="107" spans="1:26" x14ac:dyDescent="0.25">
      <c r="A107" s="14">
        <v>85</v>
      </c>
      <c r="B107" s="14" t="s">
        <v>22</v>
      </c>
      <c r="C107" s="16">
        <v>8</v>
      </c>
      <c r="D107" s="17" t="s">
        <v>107</v>
      </c>
      <c r="E107" s="18"/>
      <c r="F107" s="19"/>
      <c r="G107" s="20">
        <f>IFERROR(C107*F107,0)</f>
        <v>0</v>
      </c>
      <c r="Z107" s="15">
        <v>763</v>
      </c>
    </row>
    <row r="108" spans="1:26" x14ac:dyDescent="0.25">
      <c r="A108" s="14">
        <v>86</v>
      </c>
      <c r="B108" s="14" t="s">
        <v>22</v>
      </c>
      <c r="C108" s="16">
        <v>8</v>
      </c>
      <c r="D108" s="17" t="s">
        <v>108</v>
      </c>
      <c r="E108" s="18"/>
      <c r="F108" s="19"/>
      <c r="G108" s="20">
        <f>IFERROR(C108*F108,0)</f>
        <v>0</v>
      </c>
      <c r="Z108" s="15">
        <v>948</v>
      </c>
    </row>
    <row r="109" spans="1:26" x14ac:dyDescent="0.25">
      <c r="A109" s="14">
        <v>87</v>
      </c>
      <c r="B109" s="14" t="s">
        <v>22</v>
      </c>
      <c r="C109" s="16">
        <v>8</v>
      </c>
      <c r="D109" s="17" t="s">
        <v>109</v>
      </c>
      <c r="E109" s="18"/>
      <c r="F109" s="19"/>
      <c r="G109" s="20">
        <f>IFERROR(C109*F109,0)</f>
        <v>0</v>
      </c>
      <c r="Z109" s="15">
        <v>764</v>
      </c>
    </row>
    <row r="110" spans="1:26" ht="22.5" x14ac:dyDescent="0.25">
      <c r="A110" s="14">
        <v>88</v>
      </c>
      <c r="B110" s="14" t="s">
        <v>22</v>
      </c>
      <c r="C110" s="16">
        <v>8</v>
      </c>
      <c r="D110" s="17" t="s">
        <v>110</v>
      </c>
      <c r="E110" s="18"/>
      <c r="F110" s="19"/>
      <c r="G110" s="20">
        <f>IFERROR(C110*F110,0)</f>
        <v>0</v>
      </c>
      <c r="Z110" s="15">
        <v>949</v>
      </c>
    </row>
    <row r="111" spans="1:26" ht="22.5" x14ac:dyDescent="0.25">
      <c r="A111" s="14">
        <v>89</v>
      </c>
      <c r="B111" s="14" t="s">
        <v>22</v>
      </c>
      <c r="C111" s="16">
        <v>8</v>
      </c>
      <c r="D111" s="17" t="s">
        <v>111</v>
      </c>
      <c r="E111" s="18"/>
      <c r="F111" s="19"/>
      <c r="G111" s="20">
        <f>IFERROR(C111*F111,0)</f>
        <v>0</v>
      </c>
      <c r="Z111" s="15">
        <v>950</v>
      </c>
    </row>
    <row r="112" spans="1:26" ht="22.5" x14ac:dyDescent="0.25">
      <c r="A112" s="14">
        <v>90</v>
      </c>
      <c r="B112" s="14" t="s">
        <v>22</v>
      </c>
      <c r="C112" s="16">
        <v>8</v>
      </c>
      <c r="D112" s="17" t="s">
        <v>112</v>
      </c>
      <c r="E112" s="18"/>
      <c r="F112" s="19"/>
      <c r="G112" s="20">
        <f>IFERROR(C112*F112,0)</f>
        <v>0</v>
      </c>
      <c r="Z112" s="15">
        <v>951</v>
      </c>
    </row>
    <row r="113" spans="1:26" ht="22.5" x14ac:dyDescent="0.25">
      <c r="A113" s="14">
        <v>91</v>
      </c>
      <c r="B113" s="14" t="s">
        <v>22</v>
      </c>
      <c r="C113" s="16">
        <v>8</v>
      </c>
      <c r="D113" s="17" t="s">
        <v>113</v>
      </c>
      <c r="E113" s="18"/>
      <c r="F113" s="19"/>
      <c r="G113" s="20">
        <f>IFERROR(C113*F113,0)</f>
        <v>0</v>
      </c>
      <c r="Z113" s="15">
        <v>952</v>
      </c>
    </row>
    <row r="114" spans="1:26" ht="22.5" x14ac:dyDescent="0.25">
      <c r="A114" s="14">
        <v>92</v>
      </c>
      <c r="B114" s="14" t="s">
        <v>22</v>
      </c>
      <c r="C114" s="16">
        <v>8</v>
      </c>
      <c r="D114" s="17" t="s">
        <v>114</v>
      </c>
      <c r="E114" s="18"/>
      <c r="F114" s="19"/>
      <c r="G114" s="20">
        <f>IFERROR(C114*F114,0)</f>
        <v>0</v>
      </c>
      <c r="Z114" s="15">
        <v>953</v>
      </c>
    </row>
    <row r="115" spans="1:26" ht="22.5" x14ac:dyDescent="0.25">
      <c r="A115" s="14">
        <v>93</v>
      </c>
      <c r="B115" s="14" t="s">
        <v>22</v>
      </c>
      <c r="C115" s="16">
        <v>8</v>
      </c>
      <c r="D115" s="17" t="s">
        <v>115</v>
      </c>
      <c r="E115" s="18"/>
      <c r="F115" s="19"/>
      <c r="G115" s="20">
        <f>IFERROR(C115*F115,0)</f>
        <v>0</v>
      </c>
      <c r="Z115" s="15">
        <v>954</v>
      </c>
    </row>
    <row r="116" spans="1:26" ht="22.5" x14ac:dyDescent="0.25">
      <c r="A116" s="14">
        <v>94</v>
      </c>
      <c r="B116" s="14" t="s">
        <v>22</v>
      </c>
      <c r="C116" s="16">
        <v>8</v>
      </c>
      <c r="D116" s="17" t="s">
        <v>116</v>
      </c>
      <c r="E116" s="18"/>
      <c r="F116" s="19"/>
      <c r="G116" s="20">
        <f>IFERROR(C116*F116,0)</f>
        <v>0</v>
      </c>
      <c r="Z116" s="15">
        <v>955</v>
      </c>
    </row>
    <row r="117" spans="1:26" x14ac:dyDescent="0.25">
      <c r="A117" s="14">
        <v>95</v>
      </c>
      <c r="B117" s="14" t="s">
        <v>22</v>
      </c>
      <c r="C117" s="16">
        <v>12</v>
      </c>
      <c r="D117" s="17" t="s">
        <v>117</v>
      </c>
      <c r="E117" s="18"/>
      <c r="F117" s="19"/>
      <c r="G117" s="20">
        <f>IFERROR(C117*F117,0)</f>
        <v>0</v>
      </c>
      <c r="Z117" s="15">
        <v>574</v>
      </c>
    </row>
    <row r="118" spans="1:26" ht="22.5" x14ac:dyDescent="0.25">
      <c r="A118" s="14">
        <v>96</v>
      </c>
      <c r="B118" s="14" t="s">
        <v>22</v>
      </c>
      <c r="C118" s="16">
        <v>5</v>
      </c>
      <c r="D118" s="17" t="s">
        <v>118</v>
      </c>
      <c r="E118" s="18"/>
      <c r="F118" s="19"/>
      <c r="G118" s="20">
        <f>IFERROR(C118*F118,0)</f>
        <v>0</v>
      </c>
      <c r="Z118" s="15">
        <v>575</v>
      </c>
    </row>
    <row r="119" spans="1:26" x14ac:dyDescent="0.25">
      <c r="A119" s="14">
        <v>97</v>
      </c>
      <c r="B119" s="14" t="s">
        <v>22</v>
      </c>
      <c r="C119" s="16">
        <v>5</v>
      </c>
      <c r="D119" s="17" t="s">
        <v>119</v>
      </c>
      <c r="E119" s="18"/>
      <c r="F119" s="19"/>
      <c r="G119" s="20">
        <f>IFERROR(C119*F119,0)</f>
        <v>0</v>
      </c>
      <c r="Z119" s="15">
        <v>956</v>
      </c>
    </row>
    <row r="120" spans="1:26" ht="22.5" x14ac:dyDescent="0.25">
      <c r="A120" s="14">
        <v>98</v>
      </c>
      <c r="B120" s="14" t="s">
        <v>22</v>
      </c>
      <c r="C120" s="16">
        <v>8</v>
      </c>
      <c r="D120" s="17" t="s">
        <v>120</v>
      </c>
      <c r="E120" s="18"/>
      <c r="F120" s="19"/>
      <c r="G120" s="20">
        <f>IFERROR(C120*F120,0)</f>
        <v>0</v>
      </c>
      <c r="Z120" s="15">
        <v>973</v>
      </c>
    </row>
    <row r="121" spans="1:26" ht="22.5" x14ac:dyDescent="0.25">
      <c r="A121" s="14">
        <v>99</v>
      </c>
      <c r="B121" s="14" t="s">
        <v>22</v>
      </c>
      <c r="C121" s="16">
        <v>8</v>
      </c>
      <c r="D121" s="17" t="s">
        <v>121</v>
      </c>
      <c r="E121" s="18"/>
      <c r="F121" s="19"/>
      <c r="G121" s="20">
        <f>IFERROR(C121*F121,0)</f>
        <v>0</v>
      </c>
      <c r="Z121" s="15">
        <v>974</v>
      </c>
    </row>
    <row r="122" spans="1:26" ht="22.5" x14ac:dyDescent="0.25">
      <c r="A122" s="14">
        <v>100</v>
      </c>
      <c r="B122" s="14" t="s">
        <v>22</v>
      </c>
      <c r="C122" s="16">
        <v>8</v>
      </c>
      <c r="D122" s="17" t="s">
        <v>122</v>
      </c>
      <c r="E122" s="18"/>
      <c r="F122" s="19"/>
      <c r="G122" s="20">
        <f>IFERROR(C122*F122,0)</f>
        <v>0</v>
      </c>
      <c r="Z122" s="15">
        <v>959</v>
      </c>
    </row>
    <row r="123" spans="1:26" ht="22.5" x14ac:dyDescent="0.25">
      <c r="A123" s="14">
        <v>101</v>
      </c>
      <c r="B123" s="14" t="s">
        <v>22</v>
      </c>
      <c r="C123" s="16">
        <v>8</v>
      </c>
      <c r="D123" s="17" t="s">
        <v>123</v>
      </c>
      <c r="E123" s="18"/>
      <c r="F123" s="19"/>
      <c r="G123" s="20">
        <f>IFERROR(C123*F123,0)</f>
        <v>0</v>
      </c>
      <c r="Z123" s="15">
        <v>975</v>
      </c>
    </row>
    <row r="124" spans="1:26" ht="22.5" x14ac:dyDescent="0.25">
      <c r="A124" s="14">
        <v>102</v>
      </c>
      <c r="B124" s="14" t="s">
        <v>22</v>
      </c>
      <c r="C124" s="16">
        <v>8</v>
      </c>
      <c r="D124" s="17" t="s">
        <v>124</v>
      </c>
      <c r="E124" s="18"/>
      <c r="F124" s="19"/>
      <c r="G124" s="20">
        <f>IFERROR(C124*F124,0)</f>
        <v>0</v>
      </c>
      <c r="Z124" s="15">
        <v>581</v>
      </c>
    </row>
    <row r="125" spans="1:26" ht="22.5" x14ac:dyDescent="0.25">
      <c r="A125" s="14">
        <v>103</v>
      </c>
      <c r="B125" s="14" t="s">
        <v>22</v>
      </c>
      <c r="C125" s="16">
        <v>8</v>
      </c>
      <c r="D125" s="17" t="s">
        <v>125</v>
      </c>
      <c r="E125" s="18"/>
      <c r="F125" s="19"/>
      <c r="G125" s="20">
        <f>IFERROR(C125*F125,0)</f>
        <v>0</v>
      </c>
      <c r="Z125" s="15">
        <v>582</v>
      </c>
    </row>
    <row r="126" spans="1:26" ht="22.5" x14ac:dyDescent="0.25">
      <c r="A126" s="14">
        <v>104</v>
      </c>
      <c r="B126" s="14" t="s">
        <v>22</v>
      </c>
      <c r="C126" s="16">
        <v>8</v>
      </c>
      <c r="D126" s="17" t="s">
        <v>126</v>
      </c>
      <c r="E126" s="18"/>
      <c r="F126" s="19"/>
      <c r="G126" s="20">
        <f>IFERROR(C126*F126,0)</f>
        <v>0</v>
      </c>
      <c r="Z126" s="15">
        <v>890</v>
      </c>
    </row>
    <row r="127" spans="1:26" x14ac:dyDescent="0.25">
      <c r="A127" s="14">
        <v>105</v>
      </c>
      <c r="B127" s="14" t="s">
        <v>22</v>
      </c>
      <c r="C127" s="16">
        <v>8</v>
      </c>
      <c r="D127" s="17" t="s">
        <v>127</v>
      </c>
      <c r="E127" s="18"/>
      <c r="F127" s="19"/>
      <c r="G127" s="20">
        <f>IFERROR(C127*F127,0)</f>
        <v>0</v>
      </c>
      <c r="Z127" s="15">
        <v>978</v>
      </c>
    </row>
    <row r="128" spans="1:26" x14ac:dyDescent="0.25">
      <c r="A128" s="14">
        <v>106</v>
      </c>
      <c r="B128" s="14" t="s">
        <v>22</v>
      </c>
      <c r="C128" s="16">
        <v>8</v>
      </c>
      <c r="D128" s="17" t="s">
        <v>128</v>
      </c>
      <c r="E128" s="18"/>
      <c r="F128" s="19"/>
      <c r="G128" s="20">
        <f>IFERROR(C128*F128,0)</f>
        <v>0</v>
      </c>
      <c r="Z128" s="15">
        <v>892</v>
      </c>
    </row>
    <row r="129" spans="1:26" x14ac:dyDescent="0.25">
      <c r="A129" s="14">
        <v>107</v>
      </c>
      <c r="B129" s="14" t="s">
        <v>22</v>
      </c>
      <c r="C129" s="16">
        <v>6</v>
      </c>
      <c r="D129" s="17" t="s">
        <v>129</v>
      </c>
      <c r="E129" s="18"/>
      <c r="F129" s="19"/>
      <c r="G129" s="20">
        <f>IFERROR(C129*F129,0)</f>
        <v>0</v>
      </c>
      <c r="Z129" s="15">
        <v>586</v>
      </c>
    </row>
    <row r="130" spans="1:26" ht="22.5" x14ac:dyDescent="0.25">
      <c r="A130" s="14">
        <v>108</v>
      </c>
      <c r="B130" s="14" t="s">
        <v>22</v>
      </c>
      <c r="C130" s="16">
        <v>29</v>
      </c>
      <c r="D130" s="17" t="s">
        <v>130</v>
      </c>
      <c r="E130" s="18"/>
      <c r="F130" s="19"/>
      <c r="G130" s="20">
        <f>IFERROR(C130*F130,0)</f>
        <v>0</v>
      </c>
      <c r="Z130" s="15">
        <v>894</v>
      </c>
    </row>
    <row r="131" spans="1:26" ht="22.5" x14ac:dyDescent="0.25">
      <c r="A131" s="14">
        <v>109</v>
      </c>
      <c r="B131" s="14" t="s">
        <v>22</v>
      </c>
      <c r="C131" s="16">
        <v>6</v>
      </c>
      <c r="D131" s="17" t="s">
        <v>131</v>
      </c>
      <c r="E131" s="18"/>
      <c r="F131" s="19"/>
      <c r="G131" s="20">
        <f>IFERROR(C131*F131,0)</f>
        <v>0</v>
      </c>
      <c r="Z131" s="15">
        <v>1704</v>
      </c>
    </row>
    <row r="132" spans="1:26" x14ac:dyDescent="0.25">
      <c r="A132" s="14">
        <v>110</v>
      </c>
      <c r="B132" s="14" t="s">
        <v>22</v>
      </c>
      <c r="C132" s="16">
        <v>6</v>
      </c>
      <c r="D132" s="17" t="s">
        <v>132</v>
      </c>
      <c r="E132" s="18"/>
      <c r="F132" s="19"/>
      <c r="G132" s="20">
        <f>IFERROR(C132*F132,0)</f>
        <v>0</v>
      </c>
      <c r="Z132" s="15">
        <v>1705</v>
      </c>
    </row>
    <row r="133" spans="1:26" ht="22.5" x14ac:dyDescent="0.25">
      <c r="A133" s="14">
        <v>111</v>
      </c>
      <c r="B133" s="14" t="s">
        <v>22</v>
      </c>
      <c r="C133" s="16">
        <v>6</v>
      </c>
      <c r="D133" s="17" t="s">
        <v>133</v>
      </c>
      <c r="E133" s="18"/>
      <c r="F133" s="19"/>
      <c r="G133" s="20">
        <f>IFERROR(C133*F133,0)</f>
        <v>0</v>
      </c>
      <c r="Z133" s="15">
        <v>1706</v>
      </c>
    </row>
    <row r="134" spans="1:26" ht="22.5" x14ac:dyDescent="0.25">
      <c r="A134" s="14">
        <v>112</v>
      </c>
      <c r="B134" s="14" t="s">
        <v>22</v>
      </c>
      <c r="C134" s="16">
        <v>29</v>
      </c>
      <c r="D134" s="17" t="s">
        <v>134</v>
      </c>
      <c r="E134" s="18"/>
      <c r="F134" s="19"/>
      <c r="G134" s="20">
        <f>IFERROR(C134*F134,0)</f>
        <v>0</v>
      </c>
      <c r="Z134" s="15">
        <v>895</v>
      </c>
    </row>
    <row r="135" spans="1:26" ht="22.5" x14ac:dyDescent="0.25">
      <c r="A135" s="14">
        <v>113</v>
      </c>
      <c r="B135" s="14" t="s">
        <v>22</v>
      </c>
      <c r="C135" s="16">
        <v>44</v>
      </c>
      <c r="D135" s="17" t="s">
        <v>135</v>
      </c>
      <c r="E135" s="18"/>
      <c r="F135" s="19"/>
      <c r="G135" s="20">
        <f>IFERROR(C135*F135,0)</f>
        <v>0</v>
      </c>
      <c r="Z135" s="15">
        <v>589</v>
      </c>
    </row>
    <row r="136" spans="1:26" ht="22.5" x14ac:dyDescent="0.25">
      <c r="A136" s="14">
        <v>114</v>
      </c>
      <c r="B136" s="14" t="s">
        <v>22</v>
      </c>
      <c r="C136" s="16">
        <v>15</v>
      </c>
      <c r="D136" s="17" t="s">
        <v>136</v>
      </c>
      <c r="E136" s="18"/>
      <c r="F136" s="19"/>
      <c r="G136" s="20">
        <f>IFERROR(C136*F136,0)</f>
        <v>0</v>
      </c>
      <c r="Z136" s="15">
        <v>980</v>
      </c>
    </row>
    <row r="137" spans="1:26" ht="22.5" x14ac:dyDescent="0.25">
      <c r="A137" s="14">
        <v>115</v>
      </c>
      <c r="B137" s="14" t="s">
        <v>22</v>
      </c>
      <c r="C137" s="16">
        <v>44</v>
      </c>
      <c r="D137" s="17" t="s">
        <v>137</v>
      </c>
      <c r="E137" s="18"/>
      <c r="F137" s="19"/>
      <c r="G137" s="20">
        <f>IFERROR(C137*F137,0)</f>
        <v>0</v>
      </c>
      <c r="Z137" s="15">
        <v>591</v>
      </c>
    </row>
    <row r="138" spans="1:26" ht="22.5" x14ac:dyDescent="0.25">
      <c r="A138" s="14">
        <v>116</v>
      </c>
      <c r="B138" s="14" t="s">
        <v>22</v>
      </c>
      <c r="C138" s="16">
        <v>29</v>
      </c>
      <c r="D138" s="17" t="s">
        <v>138</v>
      </c>
      <c r="E138" s="18"/>
      <c r="F138" s="19"/>
      <c r="G138" s="20">
        <f>IFERROR(C138*F138,0)</f>
        <v>0</v>
      </c>
      <c r="Z138" s="15">
        <v>592</v>
      </c>
    </row>
    <row r="139" spans="1:26" ht="22.5" x14ac:dyDescent="0.25">
      <c r="A139" s="14">
        <v>117</v>
      </c>
      <c r="B139" s="14" t="s">
        <v>22</v>
      </c>
      <c r="C139" s="16">
        <v>15</v>
      </c>
      <c r="D139" s="17" t="s">
        <v>139</v>
      </c>
      <c r="E139" s="18"/>
      <c r="F139" s="19"/>
      <c r="G139" s="20">
        <f>IFERROR(C139*F139,0)</f>
        <v>0</v>
      </c>
      <c r="Z139" s="15">
        <v>593</v>
      </c>
    </row>
    <row r="140" spans="1:26" ht="22.5" x14ac:dyDescent="0.25">
      <c r="A140" s="14">
        <v>118</v>
      </c>
      <c r="B140" s="14" t="s">
        <v>140</v>
      </c>
      <c r="C140" s="16">
        <v>15</v>
      </c>
      <c r="D140" s="17" t="s">
        <v>141</v>
      </c>
      <c r="E140" s="18"/>
      <c r="F140" s="19"/>
      <c r="G140" s="20">
        <f>IFERROR(C140*F140,0)</f>
        <v>0</v>
      </c>
      <c r="Z140" s="15">
        <v>2</v>
      </c>
    </row>
    <row r="141" spans="1:26" x14ac:dyDescent="0.25">
      <c r="A141" s="14">
        <v>119</v>
      </c>
      <c r="B141" s="14" t="s">
        <v>22</v>
      </c>
      <c r="C141" s="16">
        <v>72</v>
      </c>
      <c r="D141" s="17" t="s">
        <v>142</v>
      </c>
      <c r="E141" s="18"/>
      <c r="F141" s="19"/>
      <c r="G141" s="20">
        <f>IFERROR(C141*F141,0)</f>
        <v>0</v>
      </c>
      <c r="Z141" s="15">
        <v>1707</v>
      </c>
    </row>
    <row r="142" spans="1:26" x14ac:dyDescent="0.25">
      <c r="A142" s="14">
        <v>120</v>
      </c>
      <c r="B142" s="14" t="s">
        <v>22</v>
      </c>
      <c r="C142" s="16">
        <v>50</v>
      </c>
      <c r="D142" s="17" t="s">
        <v>143</v>
      </c>
      <c r="E142" s="18"/>
      <c r="F142" s="19"/>
      <c r="G142" s="20">
        <f>IFERROR(C142*F142,0)</f>
        <v>0</v>
      </c>
      <c r="Z142" s="15">
        <v>899</v>
      </c>
    </row>
    <row r="143" spans="1:26" x14ac:dyDescent="0.25">
      <c r="A143" s="14">
        <v>121</v>
      </c>
      <c r="B143" s="14" t="s">
        <v>22</v>
      </c>
      <c r="C143" s="16">
        <v>50</v>
      </c>
      <c r="D143" s="17" t="s">
        <v>144</v>
      </c>
      <c r="E143" s="18"/>
      <c r="F143" s="19"/>
      <c r="G143" s="20">
        <f>IFERROR(C143*F143,0)</f>
        <v>0</v>
      </c>
      <c r="Z143" s="15">
        <v>597</v>
      </c>
    </row>
    <row r="144" spans="1:26" ht="22.5" x14ac:dyDescent="0.25">
      <c r="A144" s="14">
        <v>122</v>
      </c>
      <c r="B144" s="14" t="s">
        <v>22</v>
      </c>
      <c r="C144" s="16">
        <v>432</v>
      </c>
      <c r="D144" s="17" t="s">
        <v>145</v>
      </c>
      <c r="E144" s="18"/>
      <c r="F144" s="19"/>
      <c r="G144" s="20">
        <f>IFERROR(C144*F144,0)</f>
        <v>0</v>
      </c>
      <c r="Z144" s="15">
        <v>598</v>
      </c>
    </row>
    <row r="145" spans="1:26" ht="22.5" x14ac:dyDescent="0.25">
      <c r="A145" s="14">
        <v>123</v>
      </c>
      <c r="B145" s="14" t="s">
        <v>22</v>
      </c>
      <c r="C145" s="16">
        <v>432</v>
      </c>
      <c r="D145" s="17" t="s">
        <v>146</v>
      </c>
      <c r="E145" s="18"/>
      <c r="F145" s="19"/>
      <c r="G145" s="20">
        <f>IFERROR(C145*F145,0)</f>
        <v>0</v>
      </c>
      <c r="Z145" s="15">
        <v>599</v>
      </c>
    </row>
    <row r="146" spans="1:26" ht="22.5" x14ac:dyDescent="0.25">
      <c r="A146" s="14">
        <v>124</v>
      </c>
      <c r="B146" s="14" t="s">
        <v>22</v>
      </c>
      <c r="C146" s="16">
        <v>432</v>
      </c>
      <c r="D146" s="17" t="s">
        <v>147</v>
      </c>
      <c r="E146" s="18"/>
      <c r="F146" s="19"/>
      <c r="G146" s="20">
        <f>IFERROR(C146*F146,0)</f>
        <v>0</v>
      </c>
      <c r="Z146" s="15">
        <v>600</v>
      </c>
    </row>
    <row r="147" spans="1:26" ht="22.5" x14ac:dyDescent="0.25">
      <c r="A147" s="14">
        <v>125</v>
      </c>
      <c r="B147" s="14" t="s">
        <v>22</v>
      </c>
      <c r="C147" s="16">
        <v>432</v>
      </c>
      <c r="D147" s="17" t="s">
        <v>148</v>
      </c>
      <c r="E147" s="18"/>
      <c r="F147" s="19"/>
      <c r="G147" s="20">
        <f>IFERROR(C147*F147,0)</f>
        <v>0</v>
      </c>
      <c r="Z147" s="15">
        <v>601</v>
      </c>
    </row>
    <row r="148" spans="1:26" x14ac:dyDescent="0.25">
      <c r="A148" s="14">
        <v>126</v>
      </c>
      <c r="B148" s="14" t="s">
        <v>22</v>
      </c>
      <c r="C148" s="16">
        <v>15</v>
      </c>
      <c r="D148" s="17" t="s">
        <v>149</v>
      </c>
      <c r="E148" s="18"/>
      <c r="F148" s="19"/>
      <c r="G148" s="20">
        <f>IFERROR(C148*F148,0)</f>
        <v>0</v>
      </c>
      <c r="Z148" s="15">
        <v>602</v>
      </c>
    </row>
    <row r="149" spans="1:26" ht="22.5" x14ac:dyDescent="0.25">
      <c r="A149" s="14">
        <v>127</v>
      </c>
      <c r="B149" s="14" t="s">
        <v>22</v>
      </c>
      <c r="C149" s="16">
        <v>15</v>
      </c>
      <c r="D149" s="17" t="s">
        <v>150</v>
      </c>
      <c r="E149" s="18"/>
      <c r="F149" s="19"/>
      <c r="G149" s="20">
        <f>IFERROR(C149*F149,0)</f>
        <v>0</v>
      </c>
      <c r="Z149" s="15">
        <v>603</v>
      </c>
    </row>
    <row r="150" spans="1:26" ht="22.5" x14ac:dyDescent="0.25">
      <c r="A150" s="14">
        <v>128</v>
      </c>
      <c r="B150" s="14" t="s">
        <v>22</v>
      </c>
      <c r="C150" s="16">
        <v>15</v>
      </c>
      <c r="D150" s="17" t="s">
        <v>151</v>
      </c>
      <c r="E150" s="18"/>
      <c r="F150" s="19"/>
      <c r="G150" s="20">
        <f>IFERROR(C150*F150,0)</f>
        <v>0</v>
      </c>
      <c r="Z150" s="15">
        <v>604</v>
      </c>
    </row>
    <row r="151" spans="1:26" ht="22.5" x14ac:dyDescent="0.25">
      <c r="A151" s="14">
        <v>129</v>
      </c>
      <c r="B151" s="14" t="s">
        <v>22</v>
      </c>
      <c r="C151" s="16">
        <v>15</v>
      </c>
      <c r="D151" s="17" t="s">
        <v>152</v>
      </c>
      <c r="E151" s="18"/>
      <c r="F151" s="19"/>
      <c r="G151" s="20">
        <f>IFERROR(C151*F151,0)</f>
        <v>0</v>
      </c>
      <c r="Z151" s="15">
        <v>605</v>
      </c>
    </row>
    <row r="152" spans="1:26" x14ac:dyDescent="0.25">
      <c r="A152" s="14">
        <v>130</v>
      </c>
      <c r="B152" s="14" t="s">
        <v>22</v>
      </c>
      <c r="C152" s="16">
        <v>288</v>
      </c>
      <c r="D152" s="17" t="s">
        <v>153</v>
      </c>
      <c r="E152" s="18"/>
      <c r="F152" s="19"/>
      <c r="G152" s="20">
        <f>IFERROR(C152*F152,0)</f>
        <v>0</v>
      </c>
      <c r="Z152" s="15">
        <v>606</v>
      </c>
    </row>
    <row r="153" spans="1:26" ht="22.5" x14ac:dyDescent="0.25">
      <c r="A153" s="14">
        <v>131</v>
      </c>
      <c r="B153" s="14" t="s">
        <v>22</v>
      </c>
      <c r="C153" s="16">
        <v>144</v>
      </c>
      <c r="D153" s="17" t="s">
        <v>154</v>
      </c>
      <c r="E153" s="18"/>
      <c r="F153" s="19"/>
      <c r="G153" s="20">
        <f>IFERROR(C153*F153,0)</f>
        <v>0</v>
      </c>
      <c r="Z153" s="15">
        <v>607</v>
      </c>
    </row>
    <row r="154" spans="1:26" ht="22.5" x14ac:dyDescent="0.25">
      <c r="A154" s="14">
        <v>132</v>
      </c>
      <c r="B154" s="14" t="s">
        <v>22</v>
      </c>
      <c r="C154" s="16">
        <v>144</v>
      </c>
      <c r="D154" s="17" t="s">
        <v>155</v>
      </c>
      <c r="E154" s="18"/>
      <c r="F154" s="19"/>
      <c r="G154" s="20">
        <f>IFERROR(C154*F154,0)</f>
        <v>0</v>
      </c>
      <c r="Z154" s="15">
        <v>608</v>
      </c>
    </row>
    <row r="155" spans="1:26" ht="45" x14ac:dyDescent="0.25">
      <c r="A155" s="14">
        <v>133</v>
      </c>
      <c r="B155" s="14" t="s">
        <v>22</v>
      </c>
      <c r="C155" s="16">
        <v>173</v>
      </c>
      <c r="D155" s="17" t="s">
        <v>156</v>
      </c>
      <c r="E155" s="18"/>
      <c r="F155" s="19"/>
      <c r="G155" s="20">
        <f>IFERROR(C155*F155,0)</f>
        <v>0</v>
      </c>
      <c r="Z155" s="15">
        <v>971</v>
      </c>
    </row>
    <row r="156" spans="1:26" ht="22.5" x14ac:dyDescent="0.25">
      <c r="A156" s="14">
        <v>134</v>
      </c>
      <c r="B156" s="14" t="s">
        <v>22</v>
      </c>
      <c r="C156" s="16">
        <v>15</v>
      </c>
      <c r="D156" s="17" t="s">
        <v>157</v>
      </c>
      <c r="E156" s="18"/>
      <c r="F156" s="19"/>
      <c r="G156" s="20">
        <f>IFERROR(C156*F156,0)</f>
        <v>0</v>
      </c>
      <c r="Z156" s="15">
        <v>610</v>
      </c>
    </row>
    <row r="157" spans="1:26" x14ac:dyDescent="0.25">
      <c r="A157" s="14">
        <v>135</v>
      </c>
      <c r="B157" s="14" t="s">
        <v>22</v>
      </c>
      <c r="C157" s="16">
        <v>720</v>
      </c>
      <c r="D157" s="17" t="s">
        <v>158</v>
      </c>
      <c r="E157" s="18"/>
      <c r="F157" s="19"/>
      <c r="G157" s="20">
        <f>IFERROR(C157*F157,0)</f>
        <v>0</v>
      </c>
      <c r="Z157" s="15">
        <v>611</v>
      </c>
    </row>
    <row r="158" spans="1:26" x14ac:dyDescent="0.25">
      <c r="A158" s="14">
        <v>136</v>
      </c>
      <c r="B158" s="14" t="s">
        <v>22</v>
      </c>
      <c r="C158" s="16">
        <v>72</v>
      </c>
      <c r="D158" s="17" t="s">
        <v>159</v>
      </c>
      <c r="E158" s="18"/>
      <c r="F158" s="19"/>
      <c r="G158" s="20">
        <f>IFERROR(C158*F158,0)</f>
        <v>0</v>
      </c>
      <c r="Z158" s="15">
        <v>612</v>
      </c>
    </row>
    <row r="159" spans="1:26" x14ac:dyDescent="0.25">
      <c r="A159" s="14">
        <v>137</v>
      </c>
      <c r="B159" s="14" t="s">
        <v>22</v>
      </c>
      <c r="C159" s="16">
        <v>72</v>
      </c>
      <c r="D159" s="17" t="s">
        <v>160</v>
      </c>
      <c r="E159" s="18"/>
      <c r="F159" s="19"/>
      <c r="G159" s="20">
        <f>IFERROR(C159*F159,0)</f>
        <v>0</v>
      </c>
      <c r="Z159" s="15">
        <v>613</v>
      </c>
    </row>
    <row r="160" spans="1:26" ht="22.5" x14ac:dyDescent="0.25">
      <c r="A160" s="14">
        <v>138</v>
      </c>
      <c r="B160" s="14" t="s">
        <v>22</v>
      </c>
      <c r="C160" s="16">
        <v>15</v>
      </c>
      <c r="D160" s="17" t="s">
        <v>161</v>
      </c>
      <c r="E160" s="18"/>
      <c r="F160" s="19"/>
      <c r="G160" s="20">
        <f>IFERROR(C160*F160,0)</f>
        <v>0</v>
      </c>
      <c r="Z160" s="15">
        <v>614</v>
      </c>
    </row>
    <row r="161" spans="1:26" ht="22.5" x14ac:dyDescent="0.25">
      <c r="A161" s="14">
        <v>139</v>
      </c>
      <c r="B161" s="14" t="s">
        <v>22</v>
      </c>
      <c r="C161" s="16">
        <v>15</v>
      </c>
      <c r="D161" s="17" t="s">
        <v>162</v>
      </c>
      <c r="E161" s="18"/>
      <c r="F161" s="19"/>
      <c r="G161" s="20">
        <f>IFERROR(C161*F161,0)</f>
        <v>0</v>
      </c>
      <c r="Z161" s="15">
        <v>615</v>
      </c>
    </row>
    <row r="162" spans="1:26" ht="22.5" x14ac:dyDescent="0.25">
      <c r="A162" s="14">
        <v>140</v>
      </c>
      <c r="B162" s="14" t="s">
        <v>22</v>
      </c>
      <c r="C162" s="16">
        <v>15</v>
      </c>
      <c r="D162" s="17" t="s">
        <v>163</v>
      </c>
      <c r="E162" s="18"/>
      <c r="F162" s="19"/>
      <c r="G162" s="20">
        <f>IFERROR(C162*F162,0)</f>
        <v>0</v>
      </c>
      <c r="Z162" s="15">
        <v>616</v>
      </c>
    </row>
    <row r="163" spans="1:26" ht="22.5" x14ac:dyDescent="0.25">
      <c r="A163" s="14">
        <v>141</v>
      </c>
      <c r="B163" s="14" t="s">
        <v>22</v>
      </c>
      <c r="C163" s="16">
        <v>29</v>
      </c>
      <c r="D163" s="17" t="s">
        <v>164</v>
      </c>
      <c r="E163" s="18"/>
      <c r="F163" s="19"/>
      <c r="G163" s="20">
        <f>IFERROR(C163*F163,0)</f>
        <v>0</v>
      </c>
      <c r="Z163" s="15">
        <v>617</v>
      </c>
    </row>
    <row r="164" spans="1:26" ht="22.5" x14ac:dyDescent="0.25">
      <c r="A164" s="14">
        <v>142</v>
      </c>
      <c r="B164" s="14" t="s">
        <v>22</v>
      </c>
      <c r="C164" s="16">
        <v>29</v>
      </c>
      <c r="D164" s="17" t="s">
        <v>165</v>
      </c>
      <c r="E164" s="18"/>
      <c r="F164" s="19"/>
      <c r="G164" s="20">
        <f>IFERROR(C164*F164,0)</f>
        <v>0</v>
      </c>
      <c r="Z164" s="15">
        <v>618</v>
      </c>
    </row>
    <row r="165" spans="1:26" ht="22.5" x14ac:dyDescent="0.25">
      <c r="A165" s="14">
        <v>143</v>
      </c>
      <c r="B165" s="14" t="s">
        <v>22</v>
      </c>
      <c r="C165" s="16">
        <v>29</v>
      </c>
      <c r="D165" s="17" t="s">
        <v>166</v>
      </c>
      <c r="E165" s="18"/>
      <c r="F165" s="19"/>
      <c r="G165" s="20">
        <f>IFERROR(C165*F165,0)</f>
        <v>0</v>
      </c>
      <c r="Z165" s="15">
        <v>619</v>
      </c>
    </row>
    <row r="166" spans="1:26" ht="22.5" x14ac:dyDescent="0.25">
      <c r="A166" s="14">
        <v>144</v>
      </c>
      <c r="B166" s="14" t="s">
        <v>22</v>
      </c>
      <c r="C166" s="16">
        <v>29</v>
      </c>
      <c r="D166" s="17" t="s">
        <v>167</v>
      </c>
      <c r="E166" s="18"/>
      <c r="F166" s="19"/>
      <c r="G166" s="20">
        <f>IFERROR(C166*F166,0)</f>
        <v>0</v>
      </c>
      <c r="Z166" s="15">
        <v>620</v>
      </c>
    </row>
    <row r="167" spans="1:26" x14ac:dyDescent="0.25">
      <c r="A167" s="14">
        <v>145</v>
      </c>
      <c r="B167" s="14" t="s">
        <v>22</v>
      </c>
      <c r="C167" s="16">
        <v>43</v>
      </c>
      <c r="D167" s="17" t="s">
        <v>168</v>
      </c>
      <c r="E167" s="18"/>
      <c r="F167" s="19"/>
      <c r="G167" s="20">
        <f>IFERROR(C167*F167,0)</f>
        <v>0</v>
      </c>
      <c r="Z167" s="15">
        <v>621</v>
      </c>
    </row>
    <row r="168" spans="1:26" x14ac:dyDescent="0.25">
      <c r="A168" s="14">
        <v>146</v>
      </c>
      <c r="B168" s="14" t="s">
        <v>22</v>
      </c>
      <c r="C168" s="16">
        <v>72</v>
      </c>
      <c r="D168" s="17" t="s">
        <v>169</v>
      </c>
      <c r="E168" s="18"/>
      <c r="F168" s="19"/>
      <c r="G168" s="20">
        <f>IFERROR(C168*F168,0)</f>
        <v>0</v>
      </c>
      <c r="Z168" s="15">
        <v>622</v>
      </c>
    </row>
    <row r="169" spans="1:26" ht="22.5" x14ac:dyDescent="0.25">
      <c r="A169" s="14">
        <v>147</v>
      </c>
      <c r="B169" s="14" t="s">
        <v>22</v>
      </c>
      <c r="C169" s="16">
        <v>15</v>
      </c>
      <c r="D169" s="17" t="s">
        <v>170</v>
      </c>
      <c r="E169" s="18"/>
      <c r="F169" s="19"/>
      <c r="G169" s="20">
        <f>IFERROR(C169*F169,0)</f>
        <v>0</v>
      </c>
      <c r="Z169" s="15">
        <v>901</v>
      </c>
    </row>
    <row r="170" spans="1:26" ht="22.5" x14ac:dyDescent="0.25">
      <c r="A170" s="14">
        <v>148</v>
      </c>
      <c r="B170" s="14" t="s">
        <v>22</v>
      </c>
      <c r="C170" s="16">
        <v>15</v>
      </c>
      <c r="D170" s="17" t="s">
        <v>171</v>
      </c>
      <c r="E170" s="18"/>
      <c r="F170" s="19"/>
      <c r="G170" s="20">
        <f>IFERROR(C170*F170,0)</f>
        <v>0</v>
      </c>
      <c r="Z170" s="15">
        <v>624</v>
      </c>
    </row>
    <row r="171" spans="1:26" ht="22.5" x14ac:dyDescent="0.25">
      <c r="A171" s="14">
        <v>149</v>
      </c>
      <c r="B171" s="14" t="s">
        <v>22</v>
      </c>
      <c r="C171" s="16">
        <v>50</v>
      </c>
      <c r="D171" s="17" t="s">
        <v>172</v>
      </c>
      <c r="E171" s="18"/>
      <c r="F171" s="19"/>
      <c r="G171" s="20">
        <f>IFERROR(C171*F171,0)</f>
        <v>0</v>
      </c>
      <c r="Z171" s="15">
        <v>625</v>
      </c>
    </row>
    <row r="172" spans="1:26" ht="22.5" x14ac:dyDescent="0.25">
      <c r="A172" s="14">
        <v>150</v>
      </c>
      <c r="B172" s="14" t="s">
        <v>22</v>
      </c>
      <c r="C172" s="16">
        <v>100</v>
      </c>
      <c r="D172" s="17" t="s">
        <v>173</v>
      </c>
      <c r="E172" s="18"/>
      <c r="F172" s="19"/>
      <c r="G172" s="20">
        <f>IFERROR(C172*F172,0)</f>
        <v>0</v>
      </c>
      <c r="Z172" s="15">
        <v>626</v>
      </c>
    </row>
    <row r="173" spans="1:26" ht="22.5" x14ac:dyDescent="0.25">
      <c r="A173" s="14">
        <v>151</v>
      </c>
      <c r="B173" s="14" t="s">
        <v>22</v>
      </c>
      <c r="C173" s="16">
        <v>50</v>
      </c>
      <c r="D173" s="17" t="s">
        <v>174</v>
      </c>
      <c r="E173" s="18"/>
      <c r="F173" s="19"/>
      <c r="G173" s="20">
        <f>IFERROR(C173*F173,0)</f>
        <v>0</v>
      </c>
      <c r="Z173" s="15">
        <v>627</v>
      </c>
    </row>
    <row r="174" spans="1:26" ht="22.5" x14ac:dyDescent="0.25">
      <c r="A174" s="14">
        <v>152</v>
      </c>
      <c r="B174" s="14" t="s">
        <v>22</v>
      </c>
      <c r="C174" s="16">
        <v>15</v>
      </c>
      <c r="D174" s="17" t="s">
        <v>175</v>
      </c>
      <c r="E174" s="18"/>
      <c r="F174" s="19"/>
      <c r="G174" s="20">
        <f>IFERROR(C174*F174,0)</f>
        <v>0</v>
      </c>
      <c r="Z174" s="15">
        <v>935</v>
      </c>
    </row>
    <row r="175" spans="1:26" ht="22.5" x14ac:dyDescent="0.25">
      <c r="A175" s="14">
        <v>153</v>
      </c>
      <c r="B175" s="14" t="s">
        <v>22</v>
      </c>
      <c r="C175" s="16">
        <v>15</v>
      </c>
      <c r="D175" s="17" t="s">
        <v>176</v>
      </c>
      <c r="E175" s="18"/>
      <c r="F175" s="19"/>
      <c r="G175" s="20">
        <f>IFERROR(C175*F175,0)</f>
        <v>0</v>
      </c>
      <c r="Z175" s="15">
        <v>629</v>
      </c>
    </row>
    <row r="176" spans="1:26" x14ac:dyDescent="0.25">
      <c r="A176" s="14">
        <v>154</v>
      </c>
      <c r="B176" s="14" t="s">
        <v>22</v>
      </c>
      <c r="C176" s="16">
        <v>144</v>
      </c>
      <c r="D176" s="17" t="s">
        <v>177</v>
      </c>
      <c r="E176" s="18"/>
      <c r="F176" s="19"/>
      <c r="G176" s="20">
        <f>IFERROR(C176*F176,0)</f>
        <v>0</v>
      </c>
      <c r="Z176" s="15">
        <v>630</v>
      </c>
    </row>
    <row r="177" spans="1:26" x14ac:dyDescent="0.25">
      <c r="A177" s="14">
        <v>155</v>
      </c>
      <c r="B177" s="14" t="s">
        <v>22</v>
      </c>
      <c r="C177" s="16">
        <v>288</v>
      </c>
      <c r="D177" s="17" t="s">
        <v>178</v>
      </c>
      <c r="E177" s="18"/>
      <c r="F177" s="19"/>
      <c r="G177" s="20">
        <f>IFERROR(C177*F177,0)</f>
        <v>0</v>
      </c>
      <c r="Z177" s="15">
        <v>631</v>
      </c>
    </row>
    <row r="178" spans="1:26" x14ac:dyDescent="0.25">
      <c r="A178" s="14">
        <v>156</v>
      </c>
      <c r="B178" s="14" t="s">
        <v>22</v>
      </c>
      <c r="C178" s="16">
        <v>144</v>
      </c>
      <c r="D178" s="17" t="s">
        <v>179</v>
      </c>
      <c r="E178" s="18"/>
      <c r="F178" s="19"/>
      <c r="G178" s="20">
        <f>IFERROR(C178*F178,0)</f>
        <v>0</v>
      </c>
      <c r="Z178" s="15">
        <v>632</v>
      </c>
    </row>
    <row r="179" spans="1:26" ht="22.5" x14ac:dyDescent="0.25">
      <c r="A179" s="14">
        <v>157</v>
      </c>
      <c r="B179" s="14" t="s">
        <v>22</v>
      </c>
      <c r="C179" s="16">
        <v>60</v>
      </c>
      <c r="D179" s="17" t="s">
        <v>180</v>
      </c>
      <c r="E179" s="18"/>
      <c r="F179" s="19"/>
      <c r="G179" s="20">
        <f>IFERROR(C179*F179,0)</f>
        <v>0</v>
      </c>
      <c r="Z179" s="15">
        <v>633</v>
      </c>
    </row>
    <row r="180" spans="1:26" ht="22.5" x14ac:dyDescent="0.25">
      <c r="A180" s="14">
        <v>158</v>
      </c>
      <c r="B180" s="14" t="s">
        <v>22</v>
      </c>
      <c r="C180" s="16">
        <v>144</v>
      </c>
      <c r="D180" s="17" t="s">
        <v>181</v>
      </c>
      <c r="E180" s="18"/>
      <c r="F180" s="19"/>
      <c r="G180" s="20">
        <f>IFERROR(C180*F180,0)</f>
        <v>0</v>
      </c>
      <c r="Z180" s="15">
        <v>634</v>
      </c>
    </row>
    <row r="181" spans="1:26" ht="22.5" x14ac:dyDescent="0.25">
      <c r="A181" s="14">
        <v>159</v>
      </c>
      <c r="B181" s="14" t="s">
        <v>22</v>
      </c>
      <c r="C181" s="16">
        <v>216</v>
      </c>
      <c r="D181" s="17" t="s">
        <v>182</v>
      </c>
      <c r="E181" s="18"/>
      <c r="F181" s="19"/>
      <c r="G181" s="20">
        <f>IFERROR(C181*F181,0)</f>
        <v>0</v>
      </c>
      <c r="Z181" s="15">
        <v>513</v>
      </c>
    </row>
    <row r="182" spans="1:26" ht="22.5" x14ac:dyDescent="0.25">
      <c r="A182" s="14">
        <v>160</v>
      </c>
      <c r="B182" s="14" t="s">
        <v>22</v>
      </c>
      <c r="C182" s="16">
        <v>550</v>
      </c>
      <c r="D182" s="17" t="s">
        <v>183</v>
      </c>
      <c r="E182" s="18"/>
      <c r="F182" s="19"/>
      <c r="G182" s="20">
        <f>IFERROR(C182*F182,0)</f>
        <v>0</v>
      </c>
      <c r="Z182" s="15">
        <v>636</v>
      </c>
    </row>
    <row r="183" spans="1:26" ht="22.5" x14ac:dyDescent="0.25">
      <c r="A183" s="14">
        <v>161</v>
      </c>
      <c r="B183" s="14" t="s">
        <v>22</v>
      </c>
      <c r="C183" s="16">
        <v>100</v>
      </c>
      <c r="D183" s="17" t="s">
        <v>184</v>
      </c>
      <c r="E183" s="18"/>
      <c r="F183" s="19"/>
      <c r="G183" s="20">
        <f>IFERROR(C183*F183,0)</f>
        <v>0</v>
      </c>
      <c r="Z183" s="15">
        <v>637</v>
      </c>
    </row>
    <row r="184" spans="1:26" x14ac:dyDescent="0.25">
      <c r="A184" s="14">
        <v>162</v>
      </c>
      <c r="B184" s="14" t="s">
        <v>22</v>
      </c>
      <c r="C184" s="16">
        <v>31</v>
      </c>
      <c r="D184" s="17" t="s">
        <v>185</v>
      </c>
      <c r="E184" s="18"/>
      <c r="F184" s="19"/>
      <c r="G184" s="20">
        <f>IFERROR(C184*F184,0)</f>
        <v>0</v>
      </c>
      <c r="Z184" s="15">
        <v>638</v>
      </c>
    </row>
    <row r="185" spans="1:26" x14ac:dyDescent="0.25">
      <c r="A185" s="14">
        <v>163</v>
      </c>
      <c r="B185" s="14" t="s">
        <v>22</v>
      </c>
      <c r="C185" s="16">
        <v>31</v>
      </c>
      <c r="D185" s="17" t="s">
        <v>186</v>
      </c>
      <c r="E185" s="18"/>
      <c r="F185" s="19"/>
      <c r="G185" s="20">
        <f>IFERROR(C185*F185,0)</f>
        <v>0</v>
      </c>
      <c r="Z185" s="15">
        <v>639</v>
      </c>
    </row>
    <row r="186" spans="1:26" x14ac:dyDescent="0.25">
      <c r="A186" s="14">
        <v>164</v>
      </c>
      <c r="B186" s="14" t="s">
        <v>22</v>
      </c>
      <c r="C186" s="16">
        <v>432</v>
      </c>
      <c r="D186" s="17" t="s">
        <v>187</v>
      </c>
      <c r="E186" s="18"/>
      <c r="F186" s="19"/>
      <c r="G186" s="20">
        <f>IFERROR(C186*F186,0)</f>
        <v>0</v>
      </c>
      <c r="Z186" s="15">
        <v>640</v>
      </c>
    </row>
    <row r="187" spans="1:26" x14ac:dyDescent="0.25">
      <c r="A187" s="14">
        <v>165</v>
      </c>
      <c r="B187" s="14" t="s">
        <v>22</v>
      </c>
      <c r="C187" s="16">
        <v>432</v>
      </c>
      <c r="D187" s="17" t="s">
        <v>188</v>
      </c>
      <c r="E187" s="18"/>
      <c r="F187" s="19"/>
      <c r="G187" s="20">
        <f>IFERROR(C187*F187,0)</f>
        <v>0</v>
      </c>
      <c r="Z187" s="15">
        <v>641</v>
      </c>
    </row>
    <row r="188" spans="1:26" x14ac:dyDescent="0.25">
      <c r="A188" s="14">
        <v>166</v>
      </c>
      <c r="B188" s="14" t="s">
        <v>22</v>
      </c>
      <c r="C188" s="16">
        <v>432</v>
      </c>
      <c r="D188" s="17" t="s">
        <v>189</v>
      </c>
      <c r="E188" s="18"/>
      <c r="F188" s="19"/>
      <c r="G188" s="20">
        <f>IFERROR(C188*F188,0)</f>
        <v>0</v>
      </c>
      <c r="Z188" s="15">
        <v>642</v>
      </c>
    </row>
    <row r="189" spans="1:26" x14ac:dyDescent="0.25">
      <c r="A189" s="14">
        <v>167</v>
      </c>
      <c r="B189" s="14" t="s">
        <v>22</v>
      </c>
      <c r="C189" s="16">
        <v>432</v>
      </c>
      <c r="D189" s="17" t="s">
        <v>190</v>
      </c>
      <c r="E189" s="18"/>
      <c r="F189" s="19"/>
      <c r="G189" s="20">
        <f>IFERROR(C189*F189,0)</f>
        <v>0</v>
      </c>
      <c r="Z189" s="15">
        <v>643</v>
      </c>
    </row>
    <row r="190" spans="1:26" x14ac:dyDescent="0.25">
      <c r="A190" s="14">
        <v>168</v>
      </c>
      <c r="B190" s="14" t="s">
        <v>22</v>
      </c>
      <c r="C190" s="16">
        <v>4320</v>
      </c>
      <c r="D190" s="17" t="s">
        <v>191</v>
      </c>
      <c r="E190" s="18"/>
      <c r="F190" s="19"/>
      <c r="G190" s="20">
        <f>IFERROR(C190*F190,0)</f>
        <v>0</v>
      </c>
      <c r="Z190" s="15">
        <v>644</v>
      </c>
    </row>
    <row r="191" spans="1:26" x14ac:dyDescent="0.25">
      <c r="A191" s="14">
        <v>169</v>
      </c>
      <c r="B191" s="14" t="s">
        <v>22</v>
      </c>
      <c r="C191" s="16">
        <v>1440</v>
      </c>
      <c r="D191" s="17" t="s">
        <v>192</v>
      </c>
      <c r="E191" s="18"/>
      <c r="F191" s="19"/>
      <c r="G191" s="20">
        <f>IFERROR(C191*F191,0)</f>
        <v>0</v>
      </c>
      <c r="Z191" s="15">
        <v>645</v>
      </c>
    </row>
    <row r="192" spans="1:26" x14ac:dyDescent="0.25">
      <c r="A192" s="14">
        <v>170</v>
      </c>
      <c r="B192" s="14" t="s">
        <v>22</v>
      </c>
      <c r="C192" s="16">
        <v>720</v>
      </c>
      <c r="D192" s="17" t="s">
        <v>193</v>
      </c>
      <c r="E192" s="18"/>
      <c r="F192" s="19"/>
      <c r="G192" s="20">
        <f>IFERROR(C192*F192,0)</f>
        <v>0</v>
      </c>
      <c r="Z192" s="15">
        <v>646</v>
      </c>
    </row>
    <row r="193" spans="1:26" x14ac:dyDescent="0.25">
      <c r="A193" s="14">
        <v>171</v>
      </c>
      <c r="B193" s="14" t="s">
        <v>22</v>
      </c>
      <c r="C193" s="16">
        <v>432</v>
      </c>
      <c r="D193" s="17" t="s">
        <v>194</v>
      </c>
      <c r="E193" s="18"/>
      <c r="F193" s="19"/>
      <c r="G193" s="20">
        <f>IFERROR(C193*F193,0)</f>
        <v>0</v>
      </c>
      <c r="Z193" s="15">
        <v>647</v>
      </c>
    </row>
    <row r="194" spans="1:26" x14ac:dyDescent="0.25">
      <c r="A194" s="14">
        <v>172</v>
      </c>
      <c r="B194" s="14" t="s">
        <v>22</v>
      </c>
      <c r="C194" s="16">
        <v>432</v>
      </c>
      <c r="D194" s="17" t="s">
        <v>195</v>
      </c>
      <c r="E194" s="18"/>
      <c r="F194" s="19"/>
      <c r="G194" s="20">
        <f>IFERROR(C194*F194,0)</f>
        <v>0</v>
      </c>
      <c r="Z194" s="15">
        <v>648</v>
      </c>
    </row>
    <row r="195" spans="1:26" ht="22.5" x14ac:dyDescent="0.25">
      <c r="A195" s="14">
        <v>173</v>
      </c>
      <c r="B195" s="14" t="s">
        <v>22</v>
      </c>
      <c r="C195" s="16">
        <v>14400</v>
      </c>
      <c r="D195" s="17" t="s">
        <v>196</v>
      </c>
      <c r="E195" s="18"/>
      <c r="F195" s="19"/>
      <c r="G195" s="20">
        <f>IFERROR(C195*F195,0)</f>
        <v>0</v>
      </c>
      <c r="Z195" s="15">
        <v>649</v>
      </c>
    </row>
    <row r="196" spans="1:26" x14ac:dyDescent="0.25">
      <c r="A196" s="14">
        <v>174</v>
      </c>
      <c r="B196" s="14" t="s">
        <v>22</v>
      </c>
      <c r="C196" s="16">
        <v>29</v>
      </c>
      <c r="D196" s="17" t="s">
        <v>197</v>
      </c>
      <c r="E196" s="18"/>
      <c r="F196" s="19"/>
      <c r="G196" s="20">
        <f>IFERROR(C196*F196,0)</f>
        <v>0</v>
      </c>
      <c r="Z196" s="15">
        <v>650</v>
      </c>
    </row>
    <row r="197" spans="1:26" ht="22.5" x14ac:dyDescent="0.25">
      <c r="A197" s="14">
        <v>175</v>
      </c>
      <c r="B197" s="14" t="s">
        <v>22</v>
      </c>
      <c r="C197" s="16">
        <v>29</v>
      </c>
      <c r="D197" s="17" t="s">
        <v>198</v>
      </c>
      <c r="E197" s="18"/>
      <c r="F197" s="19"/>
      <c r="G197" s="20">
        <f>IFERROR(C197*F197,0)</f>
        <v>0</v>
      </c>
      <c r="Z197" s="15">
        <v>651</v>
      </c>
    </row>
    <row r="198" spans="1:26" x14ac:dyDescent="0.25">
      <c r="A198" s="14">
        <v>176</v>
      </c>
      <c r="B198" s="14" t="s">
        <v>22</v>
      </c>
      <c r="C198" s="16">
        <v>72</v>
      </c>
      <c r="D198" s="17" t="s">
        <v>199</v>
      </c>
      <c r="E198" s="18"/>
      <c r="F198" s="19"/>
      <c r="G198" s="20">
        <f>IFERROR(C198*F198,0)</f>
        <v>0</v>
      </c>
      <c r="Z198" s="15">
        <v>652</v>
      </c>
    </row>
    <row r="199" spans="1:26" ht="22.5" x14ac:dyDescent="0.25">
      <c r="A199" s="14">
        <v>177</v>
      </c>
      <c r="B199" s="14" t="s">
        <v>22</v>
      </c>
      <c r="C199" s="16">
        <v>29</v>
      </c>
      <c r="D199" s="17" t="s">
        <v>200</v>
      </c>
      <c r="E199" s="18"/>
      <c r="F199" s="19"/>
      <c r="G199" s="20">
        <f>IFERROR(C199*F199,0)</f>
        <v>0</v>
      </c>
      <c r="Z199" s="15">
        <v>653</v>
      </c>
    </row>
    <row r="200" spans="1:26" ht="22.5" x14ac:dyDescent="0.25">
      <c r="A200" s="14">
        <v>178</v>
      </c>
      <c r="B200" s="14" t="s">
        <v>22</v>
      </c>
      <c r="C200" s="16">
        <v>29</v>
      </c>
      <c r="D200" s="17" t="s">
        <v>201</v>
      </c>
      <c r="E200" s="18"/>
      <c r="F200" s="19"/>
      <c r="G200" s="20">
        <f>IFERROR(C200*F200,0)</f>
        <v>0</v>
      </c>
      <c r="Z200" s="15">
        <v>654</v>
      </c>
    </row>
    <row r="201" spans="1:26" ht="22.5" x14ac:dyDescent="0.25">
      <c r="A201" s="14">
        <v>179</v>
      </c>
      <c r="B201" s="14" t="s">
        <v>22</v>
      </c>
      <c r="C201" s="16">
        <v>29</v>
      </c>
      <c r="D201" s="17" t="s">
        <v>202</v>
      </c>
      <c r="E201" s="18"/>
      <c r="F201" s="19"/>
      <c r="G201" s="20">
        <f>IFERROR(C201*F201,0)</f>
        <v>0</v>
      </c>
      <c r="Z201" s="15">
        <v>655</v>
      </c>
    </row>
    <row r="202" spans="1:26" ht="22.5" x14ac:dyDescent="0.25">
      <c r="A202" s="14">
        <v>180</v>
      </c>
      <c r="B202" s="14" t="s">
        <v>22</v>
      </c>
      <c r="C202" s="16">
        <v>29</v>
      </c>
      <c r="D202" s="17" t="s">
        <v>203</v>
      </c>
      <c r="E202" s="18"/>
      <c r="F202" s="19"/>
      <c r="G202" s="20">
        <f>IFERROR(C202*F202,0)</f>
        <v>0</v>
      </c>
      <c r="Z202" s="15">
        <v>656</v>
      </c>
    </row>
    <row r="203" spans="1:26" ht="22.5" x14ac:dyDescent="0.25">
      <c r="A203" s="14">
        <v>181</v>
      </c>
      <c r="B203" s="14" t="s">
        <v>22</v>
      </c>
      <c r="C203" s="16">
        <v>15</v>
      </c>
      <c r="D203" s="17" t="s">
        <v>204</v>
      </c>
      <c r="E203" s="18"/>
      <c r="F203" s="19"/>
      <c r="G203" s="20">
        <f>IFERROR(C203*F203,0)</f>
        <v>0</v>
      </c>
      <c r="Z203" s="15">
        <v>657</v>
      </c>
    </row>
    <row r="204" spans="1:26" ht="22.5" x14ac:dyDescent="0.25">
      <c r="A204" s="14">
        <v>182</v>
      </c>
      <c r="B204" s="14" t="s">
        <v>22</v>
      </c>
      <c r="C204" s="16">
        <v>15</v>
      </c>
      <c r="D204" s="17" t="s">
        <v>205</v>
      </c>
      <c r="E204" s="18"/>
      <c r="F204" s="19"/>
      <c r="G204" s="20">
        <f>IFERROR(C204*F204,0)</f>
        <v>0</v>
      </c>
      <c r="Z204" s="15">
        <v>658</v>
      </c>
    </row>
    <row r="205" spans="1:26" ht="22.5" x14ac:dyDescent="0.25">
      <c r="A205" s="14">
        <v>183</v>
      </c>
      <c r="B205" s="14" t="s">
        <v>22</v>
      </c>
      <c r="C205" s="16">
        <v>29</v>
      </c>
      <c r="D205" s="17" t="s">
        <v>206</v>
      </c>
      <c r="E205" s="18"/>
      <c r="F205" s="19"/>
      <c r="G205" s="20">
        <f>IFERROR(C205*F205,0)</f>
        <v>0</v>
      </c>
      <c r="Z205" s="15">
        <v>659</v>
      </c>
    </row>
    <row r="206" spans="1:26" ht="22.5" x14ac:dyDescent="0.25">
      <c r="A206" s="14">
        <v>184</v>
      </c>
      <c r="B206" s="14" t="s">
        <v>22</v>
      </c>
      <c r="C206" s="16">
        <v>15</v>
      </c>
      <c r="D206" s="17" t="s">
        <v>207</v>
      </c>
      <c r="E206" s="18"/>
      <c r="F206" s="19"/>
      <c r="G206" s="20">
        <f>IFERROR(C206*F206,0)</f>
        <v>0</v>
      </c>
      <c r="Z206" s="15">
        <v>660</v>
      </c>
    </row>
    <row r="207" spans="1:26" ht="22.5" x14ac:dyDescent="0.25">
      <c r="A207" s="14">
        <v>185</v>
      </c>
      <c r="B207" s="14" t="s">
        <v>22</v>
      </c>
      <c r="C207" s="16">
        <v>15</v>
      </c>
      <c r="D207" s="17" t="s">
        <v>208</v>
      </c>
      <c r="E207" s="18"/>
      <c r="F207" s="19"/>
      <c r="G207" s="20">
        <f>IFERROR(C207*F207,0)</f>
        <v>0</v>
      </c>
      <c r="Z207" s="15">
        <v>661</v>
      </c>
    </row>
    <row r="208" spans="1:26" ht="22.5" x14ac:dyDescent="0.25">
      <c r="A208" s="14">
        <v>186</v>
      </c>
      <c r="B208" s="14" t="s">
        <v>22</v>
      </c>
      <c r="C208" s="16">
        <v>15</v>
      </c>
      <c r="D208" s="17" t="s">
        <v>209</v>
      </c>
      <c r="E208" s="18"/>
      <c r="F208" s="19"/>
      <c r="G208" s="20">
        <f>IFERROR(C208*F208,0)</f>
        <v>0</v>
      </c>
      <c r="Z208" s="15">
        <v>662</v>
      </c>
    </row>
    <row r="209" spans="1:26" ht="22.5" x14ac:dyDescent="0.25">
      <c r="A209" s="14">
        <v>187</v>
      </c>
      <c r="B209" s="14" t="s">
        <v>22</v>
      </c>
      <c r="C209" s="16">
        <v>15</v>
      </c>
      <c r="D209" s="17" t="s">
        <v>210</v>
      </c>
      <c r="E209" s="18"/>
      <c r="F209" s="19"/>
      <c r="G209" s="20">
        <f>IFERROR(C209*F209,0)</f>
        <v>0</v>
      </c>
      <c r="Z209" s="15">
        <v>663</v>
      </c>
    </row>
    <row r="210" spans="1:26" ht="22.5" x14ac:dyDescent="0.25">
      <c r="A210" s="14">
        <v>188</v>
      </c>
      <c r="B210" s="14" t="s">
        <v>22</v>
      </c>
      <c r="C210" s="16">
        <v>29</v>
      </c>
      <c r="D210" s="17" t="s">
        <v>211</v>
      </c>
      <c r="E210" s="18"/>
      <c r="F210" s="19"/>
      <c r="G210" s="20">
        <f>IFERROR(C210*F210,0)</f>
        <v>0</v>
      </c>
      <c r="Z210" s="15">
        <v>664</v>
      </c>
    </row>
    <row r="211" spans="1:26" x14ac:dyDescent="0.25">
      <c r="A211" s="14">
        <v>189</v>
      </c>
      <c r="B211" s="14" t="s">
        <v>22</v>
      </c>
      <c r="C211" s="16">
        <v>72</v>
      </c>
      <c r="D211" s="17" t="s">
        <v>212</v>
      </c>
      <c r="E211" s="18"/>
      <c r="F211" s="19"/>
      <c r="G211" s="20">
        <f>IFERROR(C211*F211,0)</f>
        <v>0</v>
      </c>
      <c r="Z211" s="15">
        <v>665</v>
      </c>
    </row>
    <row r="212" spans="1:26" x14ac:dyDescent="0.25">
      <c r="A212" s="14">
        <v>190</v>
      </c>
      <c r="B212" s="14" t="s">
        <v>22</v>
      </c>
      <c r="C212" s="16">
        <v>15</v>
      </c>
      <c r="D212" s="17" t="s">
        <v>213</v>
      </c>
      <c r="E212" s="18"/>
      <c r="F212" s="19"/>
      <c r="G212" s="20">
        <f>IFERROR(C212*F212,0)</f>
        <v>0</v>
      </c>
      <c r="Z212" s="15">
        <v>666</v>
      </c>
    </row>
    <row r="213" spans="1:26" ht="22.5" x14ac:dyDescent="0.25">
      <c r="A213" s="14">
        <v>191</v>
      </c>
      <c r="B213" s="14" t="s">
        <v>22</v>
      </c>
      <c r="C213" s="16">
        <v>15</v>
      </c>
      <c r="D213" s="17" t="s">
        <v>214</v>
      </c>
      <c r="E213" s="18"/>
      <c r="F213" s="19"/>
      <c r="G213" s="20">
        <f>IFERROR(C213*F213,0)</f>
        <v>0</v>
      </c>
      <c r="Z213" s="15">
        <v>667</v>
      </c>
    </row>
    <row r="214" spans="1:26" x14ac:dyDescent="0.25">
      <c r="A214" s="14">
        <v>192</v>
      </c>
      <c r="B214" s="14" t="s">
        <v>22</v>
      </c>
      <c r="C214" s="16">
        <v>72</v>
      </c>
      <c r="D214" s="17" t="s">
        <v>215</v>
      </c>
      <c r="E214" s="18"/>
      <c r="F214" s="19"/>
      <c r="G214" s="20">
        <f>IFERROR(C214*F214,0)</f>
        <v>0</v>
      </c>
      <c r="Z214" s="15">
        <v>668</v>
      </c>
    </row>
    <row r="215" spans="1:26" ht="22.5" x14ac:dyDescent="0.25">
      <c r="A215" s="14">
        <v>193</v>
      </c>
      <c r="B215" s="14" t="s">
        <v>22</v>
      </c>
      <c r="C215" s="16">
        <v>20</v>
      </c>
      <c r="D215" s="17" t="s">
        <v>216</v>
      </c>
      <c r="E215" s="18"/>
      <c r="F215" s="19"/>
      <c r="G215" s="20">
        <f>IFERROR(C215*F215,0)</f>
        <v>0</v>
      </c>
      <c r="Z215" s="15">
        <v>669</v>
      </c>
    </row>
    <row r="216" spans="1:26" ht="22.5" x14ac:dyDescent="0.25">
      <c r="A216" s="14">
        <v>194</v>
      </c>
      <c r="B216" s="14" t="s">
        <v>22</v>
      </c>
      <c r="C216" s="16">
        <v>320</v>
      </c>
      <c r="D216" s="17" t="s">
        <v>217</v>
      </c>
      <c r="E216" s="18"/>
      <c r="F216" s="19"/>
      <c r="G216" s="20">
        <f>IFERROR(C216*F216,0)</f>
        <v>0</v>
      </c>
      <c r="Z216" s="15">
        <v>670</v>
      </c>
    </row>
    <row r="217" spans="1:26" x14ac:dyDescent="0.25">
      <c r="A217" s="14">
        <v>195</v>
      </c>
      <c r="B217" s="14" t="s">
        <v>22</v>
      </c>
      <c r="C217" s="16">
        <v>144</v>
      </c>
      <c r="D217" s="17" t="s">
        <v>218</v>
      </c>
      <c r="E217" s="18"/>
      <c r="F217" s="19"/>
      <c r="G217" s="20">
        <f>IFERROR(C217*F217,0)</f>
        <v>0</v>
      </c>
      <c r="Z217" s="15">
        <v>915</v>
      </c>
    </row>
    <row r="218" spans="1:26" x14ac:dyDescent="0.25">
      <c r="A218" s="14">
        <v>196</v>
      </c>
      <c r="B218" s="14" t="s">
        <v>22</v>
      </c>
      <c r="C218" s="16">
        <v>12</v>
      </c>
      <c r="D218" s="17" t="s">
        <v>219</v>
      </c>
      <c r="E218" s="18"/>
      <c r="F218" s="19"/>
      <c r="G218" s="20">
        <f>IFERROR(C218*F218,0)</f>
        <v>0</v>
      </c>
      <c r="Z218" s="15">
        <v>672</v>
      </c>
    </row>
    <row r="219" spans="1:26" x14ac:dyDescent="0.25">
      <c r="A219" s="14">
        <v>197</v>
      </c>
      <c r="B219" s="14" t="s">
        <v>22</v>
      </c>
      <c r="C219" s="16">
        <v>60</v>
      </c>
      <c r="D219" s="17" t="s">
        <v>220</v>
      </c>
      <c r="E219" s="18"/>
      <c r="F219" s="19"/>
      <c r="G219" s="20">
        <f>IFERROR(C219*F219,0)</f>
        <v>0</v>
      </c>
      <c r="Z219" s="15">
        <v>673</v>
      </c>
    </row>
    <row r="220" spans="1:26" x14ac:dyDescent="0.25">
      <c r="A220" s="14">
        <v>198</v>
      </c>
      <c r="B220" s="14" t="s">
        <v>22</v>
      </c>
      <c r="C220" s="16">
        <v>50</v>
      </c>
      <c r="D220" s="17" t="s">
        <v>221</v>
      </c>
      <c r="E220" s="18"/>
      <c r="F220" s="19"/>
      <c r="G220" s="20">
        <f>IFERROR(C220*F220,0)</f>
        <v>0</v>
      </c>
      <c r="Z220" s="15">
        <v>674</v>
      </c>
    </row>
    <row r="221" spans="1:26" ht="22.5" x14ac:dyDescent="0.25">
      <c r="A221" s="14">
        <v>199</v>
      </c>
      <c r="B221" s="14" t="s">
        <v>22</v>
      </c>
      <c r="C221" s="16">
        <v>12</v>
      </c>
      <c r="D221" s="17" t="s">
        <v>222</v>
      </c>
      <c r="E221" s="18"/>
      <c r="F221" s="19"/>
      <c r="G221" s="20">
        <f>IFERROR(C221*F221,0)</f>
        <v>0</v>
      </c>
      <c r="Z221" s="15">
        <v>913</v>
      </c>
    </row>
    <row r="222" spans="1:26" x14ac:dyDescent="0.25">
      <c r="A222" s="14">
        <v>200</v>
      </c>
      <c r="B222" s="14" t="s">
        <v>22</v>
      </c>
      <c r="C222" s="16">
        <v>72</v>
      </c>
      <c r="D222" s="17" t="s">
        <v>223</v>
      </c>
      <c r="E222" s="18"/>
      <c r="F222" s="19"/>
      <c r="G222" s="20">
        <f>IFERROR(C222*F222,0)</f>
        <v>0</v>
      </c>
      <c r="Z222" s="15">
        <v>675</v>
      </c>
    </row>
    <row r="223" spans="1:26" x14ac:dyDescent="0.25">
      <c r="A223" s="14">
        <v>201</v>
      </c>
      <c r="B223" s="14" t="s">
        <v>22</v>
      </c>
      <c r="C223" s="16">
        <v>60</v>
      </c>
      <c r="D223" s="17" t="s">
        <v>224</v>
      </c>
      <c r="E223" s="18"/>
      <c r="F223" s="19"/>
      <c r="G223" s="20">
        <f>IFERROR(C223*F223,0)</f>
        <v>0</v>
      </c>
      <c r="Z223" s="15">
        <v>676</v>
      </c>
    </row>
    <row r="224" spans="1:26" x14ac:dyDescent="0.25">
      <c r="A224" s="14">
        <v>202</v>
      </c>
      <c r="B224" s="14" t="s">
        <v>22</v>
      </c>
      <c r="C224" s="16">
        <v>60</v>
      </c>
      <c r="D224" s="17" t="s">
        <v>225</v>
      </c>
      <c r="E224" s="18"/>
      <c r="F224" s="19"/>
      <c r="G224" s="20">
        <f>IFERROR(C224*F224,0)</f>
        <v>0</v>
      </c>
      <c r="Z224" s="15">
        <v>677</v>
      </c>
    </row>
    <row r="225" spans="1:26" x14ac:dyDescent="0.25">
      <c r="A225" s="14">
        <v>203</v>
      </c>
      <c r="B225" s="14" t="s">
        <v>22</v>
      </c>
      <c r="C225" s="16">
        <v>60</v>
      </c>
      <c r="D225" s="17" t="s">
        <v>226</v>
      </c>
      <c r="E225" s="18"/>
      <c r="F225" s="19"/>
      <c r="G225" s="20">
        <f>IFERROR(C225*F225,0)</f>
        <v>0</v>
      </c>
      <c r="Z225" s="15">
        <v>678</v>
      </c>
    </row>
    <row r="226" spans="1:26" x14ac:dyDescent="0.25">
      <c r="A226" s="14">
        <v>204</v>
      </c>
      <c r="B226" s="14" t="s">
        <v>22</v>
      </c>
      <c r="C226" s="16">
        <v>120</v>
      </c>
      <c r="D226" s="17" t="s">
        <v>227</v>
      </c>
      <c r="E226" s="18"/>
      <c r="F226" s="19"/>
      <c r="G226" s="20">
        <f>IFERROR(C226*F226,0)</f>
        <v>0</v>
      </c>
      <c r="Z226" s="15">
        <v>679</v>
      </c>
    </row>
    <row r="227" spans="1:26" ht="22.5" x14ac:dyDescent="0.25">
      <c r="A227" s="14">
        <v>205</v>
      </c>
      <c r="B227" s="14" t="s">
        <v>22</v>
      </c>
      <c r="C227" s="16">
        <v>100</v>
      </c>
      <c r="D227" s="17" t="s">
        <v>228</v>
      </c>
      <c r="E227" s="18"/>
      <c r="F227" s="19"/>
      <c r="G227" s="20">
        <f>IFERROR(C227*F227,0)</f>
        <v>0</v>
      </c>
      <c r="Z227" s="15">
        <v>1708</v>
      </c>
    </row>
    <row r="228" spans="1:26" ht="22.5" x14ac:dyDescent="0.25">
      <c r="A228" s="14">
        <v>206</v>
      </c>
      <c r="B228" s="14" t="s">
        <v>22</v>
      </c>
      <c r="C228" s="16">
        <v>100</v>
      </c>
      <c r="D228" s="17" t="s">
        <v>229</v>
      </c>
      <c r="E228" s="18"/>
      <c r="F228" s="19"/>
      <c r="G228" s="20">
        <f>IFERROR(C228*F228,0)</f>
        <v>0</v>
      </c>
      <c r="Z228" s="15">
        <v>1709</v>
      </c>
    </row>
    <row r="229" spans="1:26" x14ac:dyDescent="0.25">
      <c r="A229" s="14">
        <v>207</v>
      </c>
      <c r="B229" s="14" t="s">
        <v>22</v>
      </c>
      <c r="C229" s="16">
        <v>8</v>
      </c>
      <c r="D229" s="17" t="s">
        <v>230</v>
      </c>
      <c r="E229" s="18"/>
      <c r="F229" s="19"/>
      <c r="G229" s="20">
        <f>IFERROR(C229*F229,0)</f>
        <v>0</v>
      </c>
      <c r="Z229" s="15">
        <v>1710</v>
      </c>
    </row>
    <row r="230" spans="1:26" ht="22.5" x14ac:dyDescent="0.25">
      <c r="A230" s="14">
        <v>208</v>
      </c>
      <c r="B230" s="14" t="s">
        <v>22</v>
      </c>
      <c r="C230" s="16">
        <v>200</v>
      </c>
      <c r="D230" s="17" t="s">
        <v>231</v>
      </c>
      <c r="E230" s="18"/>
      <c r="F230" s="19"/>
      <c r="G230" s="20">
        <f>IFERROR(C230*F230,0)</f>
        <v>0</v>
      </c>
      <c r="Z230" s="15">
        <v>1711</v>
      </c>
    </row>
    <row r="231" spans="1:26" ht="22.5" x14ac:dyDescent="0.25">
      <c r="A231" s="14">
        <v>209</v>
      </c>
      <c r="B231" s="14" t="s">
        <v>22</v>
      </c>
      <c r="C231" s="16">
        <v>100</v>
      </c>
      <c r="D231" s="17" t="s">
        <v>232</v>
      </c>
      <c r="E231" s="18"/>
      <c r="F231" s="19"/>
      <c r="G231" s="20">
        <f>IFERROR(C231*F231,0)</f>
        <v>0</v>
      </c>
      <c r="Z231" s="15">
        <v>1444</v>
      </c>
    </row>
    <row r="232" spans="1:26" ht="22.5" x14ac:dyDescent="0.25">
      <c r="A232" s="14">
        <v>210</v>
      </c>
      <c r="B232" s="14" t="s">
        <v>22</v>
      </c>
      <c r="C232" s="16">
        <v>30</v>
      </c>
      <c r="D232" s="17" t="s">
        <v>233</v>
      </c>
      <c r="E232" s="18"/>
      <c r="F232" s="19"/>
      <c r="G232" s="20">
        <f>IFERROR(C232*F232,0)</f>
        <v>0</v>
      </c>
      <c r="Z232" s="15">
        <v>854</v>
      </c>
    </row>
    <row r="233" spans="1:26" ht="33.75" x14ac:dyDescent="0.25">
      <c r="A233" s="14">
        <v>211</v>
      </c>
      <c r="B233" s="14" t="s">
        <v>22</v>
      </c>
      <c r="C233" s="16">
        <v>500</v>
      </c>
      <c r="D233" s="17" t="s">
        <v>234</v>
      </c>
      <c r="E233" s="18"/>
      <c r="F233" s="19"/>
      <c r="G233" s="20">
        <f>IFERROR(C233*F233,0)</f>
        <v>0</v>
      </c>
      <c r="Z233" s="15">
        <v>1171</v>
      </c>
    </row>
    <row r="234" spans="1:26" x14ac:dyDescent="0.25">
      <c r="G234" s="21">
        <f>SUM(G23:G24:G25:G26:G27:G28:G29:G30:G31:G32:G33:G34:G35:G36:G37:G38:G39:G40:G41:G42:G43:G44:G45:G46:G47:G48:G49:G50:G51:G52:G53:G54:G55:G56:G57:G58:G59:G60:G61:G62:G63:G64:G65:G66:G67:G68:G69:G70:G71:G72:G73:G74:G75:G76:G77:G78:G79:G80:G81:G82:G83:G84:G85:G86:G87:G88:G89:G90:G91:G92:G93:G94:G95:G96:G97:G98:G99:G100:G101:G102:G103:G104:G105:G106:G107:G108:G109:G110:G111:G112:G113:G114:G115:G116:G117:G118:G119:G120:G121:G122:G123:G124:G125:G126:G127:G128:G129:G130:G131:G132:G133:G134:G135:G136:G137:G138:G139:G140:G141:G142:G143:G144:G145:G146:G147:G148:G149:G150:G151:G152:G153:G154:G155:G156:G157:G158:G159:G160:G161:G162:G163:G164:G165:G166:G167:G168:G169:G170:G171:G172:G173:G174:G175:G176:G177:G178:G179:G180:G181:G182:G183:G184:G185:G186:G187:G188:G189:G190:G191:G192:G193:G194:G195:G196:G197:G198:G199:G200:G201:G202:G203:G204:G205:G206:G207:G208:G209:G210:G211:G212:G213:G214:G215:G216:G217:G218:G219:G220:G221:G222:G223:G224:G225:G226:G227:G228:G229:G230:G231:G232:G233)</f>
        <v>0</v>
      </c>
    </row>
    <row r="236" spans="1:26" x14ac:dyDescent="0.25">
      <c r="A236" s="22" t="s">
        <v>235</v>
      </c>
      <c r="B236" s="10"/>
      <c r="C236" s="25" t="str">
        <f ca="1">M8</f>
        <v xml:space="preserve">    </v>
      </c>
      <c r="D236" s="10"/>
      <c r="E236" s="10"/>
      <c r="F236" s="10"/>
      <c r="G236" s="10"/>
    </row>
    <row r="238" spans="1:26" x14ac:dyDescent="0.25">
      <c r="A238" s="6" t="s">
        <v>272</v>
      </c>
      <c r="B238" s="2"/>
      <c r="C238" s="2"/>
      <c r="D238" s="2"/>
      <c r="E238" s="6" t="s">
        <v>273</v>
      </c>
      <c r="F238" s="2"/>
      <c r="G238" s="2"/>
    </row>
    <row r="240" spans="1:26" x14ac:dyDescent="0.25">
      <c r="A240" s="6" t="s">
        <v>274</v>
      </c>
      <c r="B240" s="2"/>
      <c r="C240" s="2"/>
      <c r="D240" s="2"/>
      <c r="E240" s="6" t="s">
        <v>275</v>
      </c>
      <c r="F240" s="2"/>
      <c r="G240" s="2"/>
    </row>
    <row r="243" spans="3:6" ht="15.75" thickBot="1" x14ac:dyDescent="0.3"/>
    <row r="244" spans="3:6" x14ac:dyDescent="0.25">
      <c r="C244" s="26" t="s">
        <v>276</v>
      </c>
      <c r="D244" s="27"/>
      <c r="E244" s="27"/>
      <c r="F244" s="27"/>
    </row>
  </sheetData>
  <sheetProtection password="C703" sheet="1" objects="1" scenarios="1"/>
  <mergeCells count="29">
    <mergeCell ref="A238:D238"/>
    <mergeCell ref="E238:G238"/>
    <mergeCell ref="A240:D240"/>
    <mergeCell ref="E240:G240"/>
    <mergeCell ref="C244:F244"/>
    <mergeCell ref="A16:B16"/>
    <mergeCell ref="C16:E16"/>
    <mergeCell ref="F15:G15"/>
    <mergeCell ref="B18:G18"/>
    <mergeCell ref="A19:G19"/>
    <mergeCell ref="A236:B236"/>
    <mergeCell ref="C236:G236"/>
    <mergeCell ref="C12:E12"/>
    <mergeCell ref="A13:B13"/>
    <mergeCell ref="C13:E13"/>
    <mergeCell ref="A14:B14"/>
    <mergeCell ref="C14:E14"/>
    <mergeCell ref="A15:B15"/>
    <mergeCell ref="C15:E15"/>
    <mergeCell ref="D2:G2"/>
    <mergeCell ref="D3:G3"/>
    <mergeCell ref="A7:G7"/>
    <mergeCell ref="A8:G8"/>
    <mergeCell ref="A20:G20"/>
    <mergeCell ref="A10:B10"/>
    <mergeCell ref="C10:E10"/>
    <mergeCell ref="A11:B11"/>
    <mergeCell ref="C11:E11"/>
    <mergeCell ref="A12:B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2017-05-19T19:20:34Z</dcterms:created>
  <dcterms:modified xsi:type="dcterms:W3CDTF">2017-05-19T19:20:57Z</dcterms:modified>
</cp:coreProperties>
</file>